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CHSAM\Downloads\"/>
    </mc:Choice>
  </mc:AlternateContent>
  <xr:revisionPtr revIDLastSave="0" documentId="8_{C0279646-8C32-433B-B279-0210ABF0C2B6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F67" i="1"/>
  <c r="F5" i="1" s="1"/>
  <c r="F8" i="1" s="1"/>
  <c r="E39" i="1"/>
  <c r="F39" i="1"/>
  <c r="F28" i="1"/>
  <c r="E28" i="1"/>
  <c r="F6" i="1"/>
  <c r="E6" i="1"/>
  <c r="F83" i="1"/>
  <c r="E83" i="1"/>
  <c r="F52" i="1"/>
  <c r="E52" i="1"/>
  <c r="F14" i="1"/>
  <c r="E5" i="1" l="1"/>
  <c r="E8" i="1" s="1"/>
  <c r="F7" i="1"/>
  <c r="E115" i="1"/>
  <c r="E7" i="1" l="1"/>
  <c r="F56" i="1"/>
  <c r="F115" i="1" l="1"/>
  <c r="F23" i="1"/>
</calcChain>
</file>

<file path=xl/sharedStrings.xml><?xml version="1.0" encoding="utf-8"?>
<sst xmlns="http://schemas.openxmlformats.org/spreadsheetml/2006/main" count="215" uniqueCount="118">
  <si>
    <t>Beskrivelse</t>
  </si>
  <si>
    <t>Økte utgifter</t>
  </si>
  <si>
    <t xml:space="preserve">Reduserte utgifter </t>
  </si>
  <si>
    <t>Omprioriteringer</t>
  </si>
  <si>
    <t>Dep.</t>
  </si>
  <si>
    <t xml:space="preserve">Kap. </t>
  </si>
  <si>
    <t>Post</t>
  </si>
  <si>
    <t>BFD</t>
  </si>
  <si>
    <t>KD</t>
  </si>
  <si>
    <t>Styrke barnehager i levekårsutsatte områder</t>
  </si>
  <si>
    <t>HOD</t>
  </si>
  <si>
    <t>Styrke døgntilbudet til ruspasienter og sikre oppfølging av rusavhengige etter døgnbehandling (integrert ettervern)</t>
  </si>
  <si>
    <t>SUM</t>
  </si>
  <si>
    <t>KLD</t>
  </si>
  <si>
    <t>ED</t>
  </si>
  <si>
    <t>Energieffektivisering bygg</t>
  </si>
  <si>
    <t>KDD</t>
  </si>
  <si>
    <t>Natursats</t>
  </si>
  <si>
    <t>Doble tilskuddet til kommuner for å bedre tilgangen til strandsonen</t>
  </si>
  <si>
    <t>Øvrige prioriteringer</t>
  </si>
  <si>
    <t>Støttegruppen 25. juni</t>
  </si>
  <si>
    <t>Inndekkinger</t>
  </si>
  <si>
    <t>Renteinntekter Husbanken</t>
  </si>
  <si>
    <t>Avdrag på lån til Husbanken</t>
  </si>
  <si>
    <t>DFD</t>
  </si>
  <si>
    <t>Kutt i spesielle driftsutgifter under DFD</t>
  </si>
  <si>
    <t>AID</t>
  </si>
  <si>
    <t>Beredskapslagring legemidler. Bevilgningen er knyttet til avvikling av avtaler om beredskapslagre inngått under pandemien. Forventet mindreforbruk.</t>
  </si>
  <si>
    <t xml:space="preserve">Andre tilskudd. Forventet mindreforbruk. </t>
  </si>
  <si>
    <t xml:space="preserve">Innkjøp av vaksiner mot covid-19. Redusert prognose fra FHI mot et budsjettet (overførte midler). </t>
  </si>
  <si>
    <t>NFD</t>
  </si>
  <si>
    <t>39/69</t>
  </si>
  <si>
    <t>Mindreforbruk. Ekspertbistand og kompetansetiltak for sykmeldte.</t>
  </si>
  <si>
    <t>Oppsøkende arbeid i Groruddalen (kartlegging av minoritetshelse)</t>
  </si>
  <si>
    <t>Ubrukt overført bevilgning. Kompetanseprogrammet</t>
  </si>
  <si>
    <t>Ubrukt overført bevilgning.  Tiltak for livslang læring</t>
  </si>
  <si>
    <t xml:space="preserve">Mindreforbruk i CO2-kompensasjonsordningen </t>
  </si>
  <si>
    <t xml:space="preserve">KD  </t>
  </si>
  <si>
    <t xml:space="preserve">Bygge 185 flere studentboliger </t>
  </si>
  <si>
    <t>Balanse</t>
  </si>
  <si>
    <t xml:space="preserve">Styrke rekrutterings- og samhandlingstilskuddet </t>
  </si>
  <si>
    <t>Tilleggsproposisjon</t>
  </si>
  <si>
    <t>Energieffektivisering kommunale bygg</t>
  </si>
  <si>
    <t xml:space="preserve">ED </t>
  </si>
  <si>
    <t>JD</t>
  </si>
  <si>
    <t>Styrke påtale i politi, inkl. styrke arbeidet med omvendt voldsalarm</t>
  </si>
  <si>
    <t>Reduserte kostnader for gitte tilsagn</t>
  </si>
  <si>
    <t>Klimasats</t>
  </si>
  <si>
    <t xml:space="preserve">Lavere likviditetsbehov enn anslått for brukerfinansierte byggeprosjekter </t>
  </si>
  <si>
    <t xml:space="preserve">Ubrukt bevilgning i Statsbygg </t>
  </si>
  <si>
    <t>Forenkle egenandelsberegningen i bostøtten</t>
  </si>
  <si>
    <t>LMD</t>
  </si>
  <si>
    <t xml:space="preserve">Forsøk fleralderskogbruk  </t>
  </si>
  <si>
    <t>Kurs Fleralderskogbruk</t>
  </si>
  <si>
    <t>Penger til å restaurere Blokkenvassdraget, et laksevassdrag i Sortland</t>
  </si>
  <si>
    <t>141*</t>
  </si>
  <si>
    <r>
      <t xml:space="preserve">Ubrukte Hans-midler. </t>
    </r>
    <r>
      <rPr>
        <i/>
        <sz val="11"/>
        <color theme="1"/>
        <rFont val="Calibri"/>
        <family val="2"/>
        <scheme val="minor"/>
      </rPr>
      <t>Gjelder inneværende år, jf. overført bevilgning fra 2023</t>
    </r>
  </si>
  <si>
    <t>Fast tilskudd til Vold- og overgrepslinja</t>
  </si>
  <si>
    <t>Økt tilskudd til Alternativ til vold (ATV)</t>
  </si>
  <si>
    <t>Økt tilskudd til Selvhjelp for innvandrere og flyktninger (SEIF)</t>
  </si>
  <si>
    <t xml:space="preserve">VITI - Anders Svor-museet i Hornindal </t>
  </si>
  <si>
    <t>KUD</t>
  </si>
  <si>
    <t>Studium Actoris, teaterensemble i Fredrikstad</t>
  </si>
  <si>
    <t>Kloden teater i Oslo</t>
  </si>
  <si>
    <t>Restaurere ødelagt skog i Østmarka nasjonalpark</t>
  </si>
  <si>
    <t>Mindreforbruk. Institusjoner for eldre med særskilte behov</t>
  </si>
  <si>
    <t>Mindreforbruk. Fagnettverk Huntington</t>
  </si>
  <si>
    <t>Mindreforbruk. Nasjonalt senter for distriksmedisin. Bevilgningen på posten er knyttet til avvikling av avtaler om beredskapslagre inngått under pandemien</t>
  </si>
  <si>
    <t>Mindreforbruk. Videreutdanning for tannpleiere ved Universitetet i Sørøst-Norge</t>
  </si>
  <si>
    <t>Mindreforbruk. Fylkeskommunale praksisplasser for tannpleierutdanning ved Høgskolen i Hedmark</t>
  </si>
  <si>
    <t>Mindreforbruk. Spesialistutdanning av tannleger</t>
  </si>
  <si>
    <t>Mindrefobruk. Forskning og utredning tannbehandlingsmaterialet</t>
  </si>
  <si>
    <t xml:space="preserve">KLD </t>
  </si>
  <si>
    <t>Frivillige miljøorganisasjoner</t>
  </si>
  <si>
    <t>Øke støtten til Statens barnehus</t>
  </si>
  <si>
    <t>Tilskudd til foreldrestøttende tiltak</t>
  </si>
  <si>
    <t>Hjelpelinjen Foreldresupport</t>
  </si>
  <si>
    <t>Økt tilskudd til Krisesentersekretariatet</t>
  </si>
  <si>
    <t>Røde kors-telefonen om negativ sosial kontroll og æresrelatert vold</t>
  </si>
  <si>
    <t xml:space="preserve">SAMINOR </t>
  </si>
  <si>
    <t>Boligpakke</t>
  </si>
  <si>
    <t>Miljø</t>
  </si>
  <si>
    <t>Pakke mot vold i nære relasjoner</t>
  </si>
  <si>
    <t>Velferd og fordeling</t>
  </si>
  <si>
    <t>SD</t>
  </si>
  <si>
    <t>Samisk høyskole, sikre tilstrekkelige studieplasser i samisk språk</t>
  </si>
  <si>
    <t>Mindreforbruk pga. utsatte prosjekter i Kystverket</t>
  </si>
  <si>
    <t>Tiltak fra Kvinnehelseutvalget om å oppdatere nåværende og gi ny kjønnsspesifikk informasjon på helsenorge.no</t>
  </si>
  <si>
    <t>Tiltak fra Kvinnehelseutvalget om å etablere en digital kvinnehelseportal for
formidling av kunnskap om kvinnehelse</t>
  </si>
  <si>
    <t xml:space="preserve">Petroleum på vei mot nullutslippssamfunnet </t>
  </si>
  <si>
    <t>Helårseffekt</t>
  </si>
  <si>
    <t>603*</t>
  </si>
  <si>
    <t>Næringssatsing i 8 kommuner i Øst-Finnmark</t>
  </si>
  <si>
    <t>Innovasjon Norge</t>
  </si>
  <si>
    <t>Bokført</t>
  </si>
  <si>
    <t>Mindreforbruk. Lindrende enheter</t>
  </si>
  <si>
    <t>Statsforvalterne – rammer ikke planlagte aktiviteter i 2024</t>
  </si>
  <si>
    <t>Oppryddingstiltak - rammer ikke planlagte aktiviteter i 2024</t>
  </si>
  <si>
    <t>Lovfesta rett til 75 % rabatt på tannbehandling for 25- og 26-åringer (på lik linje med unge voksne opp til 24 år) fra 1. juli</t>
  </si>
  <si>
    <t>50% studentrabatt på enkeltbilletter og periodebillett på tog</t>
  </si>
  <si>
    <t>Økt støtte til menneskerettighetsforkjempere og demokratifremme</t>
  </si>
  <si>
    <t xml:space="preserve">Fjerne avkortning av inntekten til 18- og 19-åringer i bostøtten </t>
  </si>
  <si>
    <t>Halvere prisen for barn på tog</t>
  </si>
  <si>
    <t xml:space="preserve">Sikre strømtillegg til alle bostøttemottakere </t>
  </si>
  <si>
    <t xml:space="preserve">UD   </t>
  </si>
  <si>
    <t xml:space="preserve">Søknadsbasert ordning under Miljødirektoratet, støtte til utslippsfrie hurtigbåter </t>
  </si>
  <si>
    <t>Tette gapet i barnetrygden ved å øke barnetrygden over 6 år med 256 kroner i måneden fra 1. september</t>
  </si>
  <si>
    <t>UD</t>
  </si>
  <si>
    <t>Styrking av fred- og forsoningsarbeidet</t>
  </si>
  <si>
    <t xml:space="preserve">RNB-forlik mellom Ap/Sp og SV - Tall </t>
  </si>
  <si>
    <t>Systemtiltak for å tilrettelegge for enklere og mer treffsikker bostøtte, Husbanken</t>
  </si>
  <si>
    <t>Systemtiltak for å tilrettelegge for enklere og mer treffsikker bostøtte, NAV</t>
  </si>
  <si>
    <t>Økt boutgiftstaket med 4000 kroner</t>
  </si>
  <si>
    <t>Økt støtte til sivilsamfunnsorganisasjoner</t>
  </si>
  <si>
    <t>Ny søknadsbasert tilskuddsordning for norske organisasjoner som driver informasjons- og påvirkningsarbeid for fred og folkerett</t>
  </si>
  <si>
    <t>Økt støtte til spesielle rettshjelpstiltak</t>
  </si>
  <si>
    <t>Økt låneramme på 3 mrd. i Husbanken. 2000 mill. til boligkvalitet, 500 mill. til studentboliger og 500 mill. til startlån til førstegangsetablerere</t>
  </si>
  <si>
    <t>17.06.2024 kl. 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</si>
</sst>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wrapText="1"/>
    </xf>
    <xf numFmtId="164" fontId="9" fillId="0" borderId="0" xfId="0" applyNumberFormat="1" applyFont="1"/>
    <xf numFmtId="1" fontId="0" fillId="0" borderId="1" xfId="0" applyNumberFormat="1" applyBorder="1"/>
    <xf numFmtId="1" fontId="7" fillId="0" borderId="0" xfId="0" applyNumberFormat="1" applyFont="1"/>
    <xf numFmtId="0" fontId="2" fillId="0" borderId="1" xfId="0" applyFon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2" xfId="0" applyBorder="1" applyAlignment="1">
      <alignment wrapText="1"/>
    </xf>
    <xf numFmtId="1" fontId="2" fillId="0" borderId="1" xfId="0" applyNumberFormat="1" applyFont="1" applyBorder="1"/>
    <xf numFmtId="1" fontId="2" fillId="0" borderId="2" xfId="0" applyNumberFormat="1" applyFont="1" applyBorder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0" fontId="6" fillId="4" borderId="1" xfId="0" applyFont="1" applyFill="1" applyBorder="1" applyAlignment="1">
      <alignment wrapText="1"/>
    </xf>
    <xf numFmtId="165" fontId="0" fillId="4" borderId="1" xfId="0" applyNumberFormat="1" applyFill="1" applyBorder="1" applyAlignment="1">
      <alignment wrapText="1"/>
    </xf>
    <xf numFmtId="1" fontId="2" fillId="0" borderId="0" xfId="0" applyNumberFormat="1" applyFont="1"/>
    <xf numFmtId="9" fontId="7" fillId="0" borderId="0" xfId="4" applyFont="1"/>
    <xf numFmtId="0" fontId="0" fillId="4" borderId="0" xfId="0" applyFill="1"/>
    <xf numFmtId="0" fontId="0" fillId="4" borderId="3" xfId="0" applyFill="1" applyBorder="1"/>
    <xf numFmtId="0" fontId="6" fillId="4" borderId="3" xfId="0" applyFont="1" applyFill="1" applyBorder="1" applyAlignment="1">
      <alignment wrapText="1"/>
    </xf>
    <xf numFmtId="165" fontId="0" fillId="4" borderId="1" xfId="2" applyNumberFormat="1" applyFont="1" applyFill="1" applyBorder="1" applyAlignment="1">
      <alignment wrapText="1"/>
    </xf>
    <xf numFmtId="0" fontId="12" fillId="4" borderId="1" xfId="0" applyFont="1" applyFill="1" applyBorder="1"/>
    <xf numFmtId="1" fontId="0" fillId="4" borderId="1" xfId="0" applyNumberFormat="1" applyFill="1" applyBorder="1"/>
    <xf numFmtId="0" fontId="12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0" fillId="0" borderId="0" xfId="0" applyNumberFormat="1"/>
    <xf numFmtId="0" fontId="0" fillId="4" borderId="3" xfId="0" applyFill="1" applyBorder="1" applyAlignment="1">
      <alignment wrapText="1"/>
    </xf>
    <xf numFmtId="0" fontId="2" fillId="3" borderId="0" xfId="0" applyFont="1" applyFill="1"/>
    <xf numFmtId="0" fontId="4" fillId="3" borderId="0" xfId="1" applyFont="1" applyFill="1" applyAlignment="1"/>
    <xf numFmtId="0" fontId="3" fillId="0" borderId="0" xfId="0" applyFont="1"/>
    <xf numFmtId="0" fontId="0" fillId="0" borderId="0" xfId="0"/>
    <xf numFmtId="14" fontId="0" fillId="0" borderId="0" xfId="0" applyNumberFormat="1"/>
    <xf numFmtId="0" fontId="5" fillId="3" borderId="0" xfId="1" applyFont="1" applyFill="1" applyAlignment="1"/>
    <xf numFmtId="0" fontId="0" fillId="0" borderId="1" xfId="0" applyBorder="1"/>
    <xf numFmtId="0" fontId="2" fillId="0" borderId="2" xfId="0" applyFont="1" applyBorder="1"/>
    <xf numFmtId="0" fontId="0" fillId="0" borderId="2" xfId="0" applyBorder="1"/>
  </cellXfs>
  <cellStyles count="5">
    <cellStyle name="God" xfId="1" builtinId="26"/>
    <cellStyle name="Hyperlink" xfId="3" xr:uid="{155C2D27-A24A-4380-A231-A1197CB1E73C}"/>
    <cellStyle name="Komma" xfId="2" builtinId="3"/>
    <cellStyle name="Normal" xfId="0" builtinId="0"/>
    <cellStyle name="Pros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86</xdr:row>
      <xdr:rowOff>57150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0</xdr:colOff>
      <xdr:row>112</xdr:row>
      <xdr:rowOff>57150</xdr:rowOff>
    </xdr:from>
    <xdr:ext cx="184731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C139770-0F7A-467E-917B-0F4528A5BF07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0</xdr:colOff>
      <xdr:row>86</xdr:row>
      <xdr:rowOff>57150</xdr:rowOff>
    </xdr:from>
    <xdr:ext cx="184731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92E0945-DE75-45C5-9702-337E4D47D339}"/>
            </a:ext>
          </a:extLst>
        </xdr:cNvPr>
        <xdr:cNvSpPr txBox="1"/>
      </xdr:nvSpPr>
      <xdr:spPr>
        <a:xfrm>
          <a:off x="0" y="189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0</xdr:col>
      <xdr:colOff>0</xdr:colOff>
      <xdr:row>114</xdr:row>
      <xdr:rowOff>57150</xdr:rowOff>
    </xdr:from>
    <xdr:ext cx="184731" cy="264560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E20FCE3-99B9-443C-BA49-63C68EC8E5B1}"/>
            </a:ext>
          </a:extLst>
        </xdr:cNvPr>
        <xdr:cNvSpPr txBox="1"/>
      </xdr:nvSpPr>
      <xdr:spPr>
        <a:xfrm>
          <a:off x="0" y="2561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7"/>
  <sheetViews>
    <sheetView tabSelected="1" topLeftCell="A12" zoomScale="99" zoomScaleNormal="99" workbookViewId="0">
      <selection activeCell="E68" sqref="E68"/>
    </sheetView>
  </sheetViews>
  <sheetFormatPr baseColWidth="10" defaultColWidth="11.453125" defaultRowHeight="14.5" x14ac:dyDescent="0.35"/>
  <cols>
    <col min="1" max="1" width="11.453125" customWidth="1"/>
    <col min="4" max="4" width="78.26953125" style="8" customWidth="1"/>
    <col min="5" max="5" width="12.54296875" customWidth="1"/>
    <col min="6" max="6" width="11.81640625" customWidth="1"/>
  </cols>
  <sheetData>
    <row r="1" spans="1:6" ht="26" x14ac:dyDescent="0.6">
      <c r="A1" s="41" t="s">
        <v>109</v>
      </c>
      <c r="B1" s="42"/>
      <c r="C1" s="42"/>
      <c r="D1" s="42"/>
      <c r="E1" s="42"/>
      <c r="F1" s="42"/>
    </row>
    <row r="2" spans="1:6" x14ac:dyDescent="0.35">
      <c r="A2" s="43" t="s">
        <v>117</v>
      </c>
      <c r="B2" s="42"/>
      <c r="C2" s="42"/>
    </row>
    <row r="4" spans="1:6" x14ac:dyDescent="0.35">
      <c r="A4" s="3" t="s">
        <v>0</v>
      </c>
      <c r="E4" s="1" t="s">
        <v>94</v>
      </c>
      <c r="F4" s="1" t="s">
        <v>90</v>
      </c>
    </row>
    <row r="5" spans="1:6" x14ac:dyDescent="0.35">
      <c r="A5" s="45" t="s">
        <v>1</v>
      </c>
      <c r="B5" s="45"/>
      <c r="C5" s="45"/>
      <c r="D5" s="10"/>
      <c r="E5" s="13">
        <f>SUM(E28+E39+E52+E67+E83)</f>
        <v>2206.8999999999996</v>
      </c>
      <c r="F5" s="13">
        <f>SUM(F28+F39+F52+F67+F83)</f>
        <v>4311</v>
      </c>
    </row>
    <row r="6" spans="1:6" x14ac:dyDescent="0.35">
      <c r="A6" s="45" t="s">
        <v>2</v>
      </c>
      <c r="B6" s="45"/>
      <c r="C6" s="45"/>
      <c r="D6" s="10"/>
      <c r="E6" s="13">
        <f>SUM(E115)</f>
        <v>981.90000000000009</v>
      </c>
      <c r="F6" s="13">
        <f>SUM(F115)</f>
        <v>981.90000000000009</v>
      </c>
    </row>
    <row r="7" spans="1:6" x14ac:dyDescent="0.35">
      <c r="A7" s="46" t="s">
        <v>3</v>
      </c>
      <c r="B7" s="47"/>
      <c r="C7" s="47"/>
      <c r="D7" s="18"/>
      <c r="E7" s="20">
        <f>SUM(E5+E6)</f>
        <v>3188.7999999999997</v>
      </c>
      <c r="F7" s="20">
        <f>SUM(F5+F6)</f>
        <v>5292.9</v>
      </c>
    </row>
    <row r="8" spans="1:6" x14ac:dyDescent="0.35">
      <c r="A8" s="15" t="s">
        <v>39</v>
      </c>
      <c r="B8" s="7"/>
      <c r="C8" s="7"/>
      <c r="D8" s="10"/>
      <c r="E8" s="19">
        <f>E6-E5</f>
        <v>-1224.9999999999995</v>
      </c>
      <c r="F8" s="19">
        <f>F6-F5</f>
        <v>-3329.1</v>
      </c>
    </row>
    <row r="9" spans="1:6" x14ac:dyDescent="0.35">
      <c r="A9" s="1"/>
      <c r="E9" s="25"/>
      <c r="F9" s="25"/>
    </row>
    <row r="10" spans="1:6" x14ac:dyDescent="0.35">
      <c r="A10" s="1"/>
      <c r="E10" s="25"/>
      <c r="F10" s="25"/>
    </row>
    <row r="11" spans="1:6" x14ac:dyDescent="0.35">
      <c r="A11" s="1"/>
      <c r="E11" s="1"/>
    </row>
    <row r="12" spans="1:6" x14ac:dyDescent="0.35">
      <c r="A12" s="40" t="s">
        <v>83</v>
      </c>
      <c r="B12" s="44"/>
      <c r="C12" s="44"/>
      <c r="D12" s="44"/>
      <c r="E12" s="44"/>
      <c r="F12" s="44"/>
    </row>
    <row r="13" spans="1:6" x14ac:dyDescent="0.35">
      <c r="A13" s="1" t="s">
        <v>4</v>
      </c>
      <c r="B13" s="1" t="s">
        <v>5</v>
      </c>
      <c r="C13" s="1" t="s">
        <v>6</v>
      </c>
      <c r="D13" s="9" t="s">
        <v>0</v>
      </c>
      <c r="E13" s="1" t="s">
        <v>94</v>
      </c>
      <c r="F13" s="1" t="s">
        <v>90</v>
      </c>
    </row>
    <row r="14" spans="1:6" s="27" customFormat="1" ht="29" x14ac:dyDescent="0.35">
      <c r="A14" s="16" t="s">
        <v>7</v>
      </c>
      <c r="B14" s="16">
        <v>845</v>
      </c>
      <c r="C14" s="16">
        <v>70</v>
      </c>
      <c r="D14" s="17" t="s">
        <v>106</v>
      </c>
      <c r="E14" s="32">
        <v>800</v>
      </c>
      <c r="F14" s="16">
        <f>E14*3</f>
        <v>2400</v>
      </c>
    </row>
    <row r="15" spans="1:6" s="27" customFormat="1" x14ac:dyDescent="0.35">
      <c r="A15" s="16" t="s">
        <v>16</v>
      </c>
      <c r="B15" s="16">
        <v>581</v>
      </c>
      <c r="C15" s="16">
        <v>70</v>
      </c>
      <c r="D15" s="17" t="s">
        <v>101</v>
      </c>
      <c r="E15" s="24">
        <v>10</v>
      </c>
      <c r="F15" s="30">
        <v>50</v>
      </c>
    </row>
    <row r="16" spans="1:6" x14ac:dyDescent="0.35">
      <c r="A16" s="16" t="s">
        <v>16</v>
      </c>
      <c r="B16" s="16">
        <v>581</v>
      </c>
      <c r="C16" s="16">
        <v>70</v>
      </c>
      <c r="D16" s="17" t="s">
        <v>50</v>
      </c>
      <c r="E16" s="24">
        <v>14</v>
      </c>
      <c r="F16" s="30">
        <v>35</v>
      </c>
    </row>
    <row r="17" spans="1:6" s="27" customFormat="1" x14ac:dyDescent="0.35">
      <c r="A17" s="16" t="s">
        <v>16</v>
      </c>
      <c r="B17" s="17">
        <v>2412</v>
      </c>
      <c r="C17" s="17">
        <v>45</v>
      </c>
      <c r="D17" s="17" t="s">
        <v>110</v>
      </c>
      <c r="E17" s="24">
        <v>6</v>
      </c>
      <c r="F17" s="30">
        <v>6</v>
      </c>
    </row>
    <row r="18" spans="1:6" s="27" customFormat="1" x14ac:dyDescent="0.35">
      <c r="A18" s="16" t="s">
        <v>26</v>
      </c>
      <c r="B18" s="17">
        <v>605</v>
      </c>
      <c r="C18" s="17">
        <v>1</v>
      </c>
      <c r="D18" s="17" t="s">
        <v>111</v>
      </c>
      <c r="E18" s="24">
        <v>2</v>
      </c>
      <c r="F18" s="30">
        <v>2</v>
      </c>
    </row>
    <row r="19" spans="1:6" s="27" customFormat="1" x14ac:dyDescent="0.35">
      <c r="A19" s="16" t="s">
        <v>16</v>
      </c>
      <c r="B19" s="17">
        <v>581</v>
      </c>
      <c r="C19" s="17">
        <v>70</v>
      </c>
      <c r="D19" s="17" t="s">
        <v>112</v>
      </c>
      <c r="E19" s="24">
        <v>92</v>
      </c>
      <c r="F19" s="30">
        <v>220</v>
      </c>
    </row>
    <row r="20" spans="1:6" s="27" customFormat="1" x14ac:dyDescent="0.35">
      <c r="A20" s="16" t="s">
        <v>16</v>
      </c>
      <c r="B20" s="17">
        <v>581</v>
      </c>
      <c r="C20" s="17">
        <v>70</v>
      </c>
      <c r="D20" s="17" t="s">
        <v>103</v>
      </c>
      <c r="E20" s="24">
        <v>44</v>
      </c>
      <c r="F20" s="30">
        <v>65</v>
      </c>
    </row>
    <row r="21" spans="1:6" ht="29" x14ac:dyDescent="0.35">
      <c r="A21" s="16" t="s">
        <v>10</v>
      </c>
      <c r="B21" s="16">
        <v>745</v>
      </c>
      <c r="C21" s="16">
        <v>1</v>
      </c>
      <c r="D21" s="17" t="s">
        <v>87</v>
      </c>
      <c r="E21" s="22">
        <v>0.3</v>
      </c>
      <c r="F21" s="16">
        <v>0.3</v>
      </c>
    </row>
    <row r="22" spans="1:6" ht="29" x14ac:dyDescent="0.35">
      <c r="A22" s="16" t="s">
        <v>10</v>
      </c>
      <c r="B22" s="16">
        <v>745</v>
      </c>
      <c r="C22" s="16">
        <v>1</v>
      </c>
      <c r="D22" s="17" t="s">
        <v>88</v>
      </c>
      <c r="E22" s="32">
        <v>5</v>
      </c>
      <c r="F22" s="16">
        <v>1.5</v>
      </c>
    </row>
    <row r="23" spans="1:6" ht="29" x14ac:dyDescent="0.35">
      <c r="A23" s="16" t="s">
        <v>16</v>
      </c>
      <c r="B23" s="16">
        <v>572</v>
      </c>
      <c r="C23" s="16">
        <v>60</v>
      </c>
      <c r="D23" s="17" t="s">
        <v>98</v>
      </c>
      <c r="E23" s="16">
        <v>105</v>
      </c>
      <c r="F23" s="16">
        <f>E23*2</f>
        <v>210</v>
      </c>
    </row>
    <row r="24" spans="1:6" ht="29" x14ac:dyDescent="0.35">
      <c r="A24" s="16" t="s">
        <v>10</v>
      </c>
      <c r="B24" s="16">
        <v>732</v>
      </c>
      <c r="C24" s="16">
        <v>70</v>
      </c>
      <c r="D24" s="17" t="s">
        <v>11</v>
      </c>
      <c r="E24" s="16">
        <v>50</v>
      </c>
      <c r="F24" s="16">
        <v>50</v>
      </c>
    </row>
    <row r="25" spans="1:6" x14ac:dyDescent="0.35">
      <c r="A25" s="16" t="s">
        <v>10</v>
      </c>
      <c r="B25" s="16">
        <v>732</v>
      </c>
      <c r="C25" s="16">
        <v>70</v>
      </c>
      <c r="D25" s="17" t="s">
        <v>40</v>
      </c>
      <c r="E25" s="16">
        <v>50</v>
      </c>
      <c r="F25" s="16">
        <v>50</v>
      </c>
    </row>
    <row r="26" spans="1:6" x14ac:dyDescent="0.35">
      <c r="A26" s="16" t="s">
        <v>10</v>
      </c>
      <c r="B26" s="16">
        <v>745</v>
      </c>
      <c r="C26" s="16">
        <v>21</v>
      </c>
      <c r="D26" s="17" t="s">
        <v>33</v>
      </c>
      <c r="E26" s="16">
        <v>1</v>
      </c>
      <c r="F26" s="16">
        <v>1</v>
      </c>
    </row>
    <row r="27" spans="1:6" x14ac:dyDescent="0.35">
      <c r="A27" s="16" t="s">
        <v>8</v>
      </c>
      <c r="B27" s="16">
        <v>231</v>
      </c>
      <c r="C27" s="16">
        <v>21</v>
      </c>
      <c r="D27" s="17" t="s">
        <v>9</v>
      </c>
      <c r="E27" s="16">
        <v>100</v>
      </c>
      <c r="F27" s="16">
        <v>100</v>
      </c>
    </row>
    <row r="28" spans="1:6" x14ac:dyDescent="0.35">
      <c r="A28" s="1" t="s">
        <v>12</v>
      </c>
      <c r="B28" s="1"/>
      <c r="C28" s="1"/>
      <c r="D28" s="9"/>
      <c r="E28" s="14">
        <f>SUM(E14:E27)</f>
        <v>1279.3</v>
      </c>
      <c r="F28" s="14">
        <f>SUM(F14:F27)</f>
        <v>3190.8</v>
      </c>
    </row>
    <row r="29" spans="1:6" x14ac:dyDescent="0.35">
      <c r="A29" s="9"/>
      <c r="B29" s="1"/>
      <c r="C29" s="1"/>
      <c r="D29" s="9"/>
      <c r="E29" s="26"/>
      <c r="F29" s="14"/>
    </row>
    <row r="30" spans="1:6" x14ac:dyDescent="0.35">
      <c r="A30" s="9"/>
      <c r="B30" s="1"/>
      <c r="C30" s="1"/>
      <c r="D30" s="9"/>
      <c r="E30" s="26"/>
      <c r="F30" s="14"/>
    </row>
    <row r="31" spans="1:6" x14ac:dyDescent="0.35">
      <c r="A31" s="9"/>
      <c r="B31" s="1"/>
      <c r="C31" s="1"/>
      <c r="D31" s="9"/>
      <c r="E31" s="26"/>
      <c r="F31" s="14"/>
    </row>
    <row r="32" spans="1:6" x14ac:dyDescent="0.35">
      <c r="A32" s="1"/>
      <c r="B32" s="1"/>
      <c r="C32" s="1"/>
      <c r="D32" s="9"/>
      <c r="E32" s="14"/>
      <c r="F32" s="14"/>
    </row>
    <row r="33" spans="1:6" x14ac:dyDescent="0.35">
      <c r="A33" s="40" t="s">
        <v>80</v>
      </c>
      <c r="B33" s="40"/>
      <c r="C33" s="40"/>
      <c r="D33" s="40"/>
      <c r="E33" s="40"/>
      <c r="F33" s="40"/>
    </row>
    <row r="34" spans="1:6" x14ac:dyDescent="0.35">
      <c r="A34" s="1" t="s">
        <v>4</v>
      </c>
      <c r="B34" s="1" t="s">
        <v>5</v>
      </c>
      <c r="C34" s="1" t="s">
        <v>6</v>
      </c>
      <c r="D34" s="9" t="s">
        <v>0</v>
      </c>
      <c r="E34" s="1" t="s">
        <v>94</v>
      </c>
      <c r="F34" s="1" t="s">
        <v>90</v>
      </c>
    </row>
    <row r="35" spans="1:6" ht="29" x14ac:dyDescent="0.35">
      <c r="A35" s="7" t="s">
        <v>16</v>
      </c>
      <c r="B35" s="7">
        <v>2412</v>
      </c>
      <c r="C35" s="7">
        <v>90</v>
      </c>
      <c r="D35" s="17" t="s">
        <v>116</v>
      </c>
      <c r="E35" s="21" t="s">
        <v>55</v>
      </c>
      <c r="F35" s="21" t="s">
        <v>91</v>
      </c>
    </row>
    <row r="36" spans="1:6" x14ac:dyDescent="0.35">
      <c r="A36" s="7" t="s">
        <v>43</v>
      </c>
      <c r="B36" s="7">
        <v>1825</v>
      </c>
      <c r="C36" s="7">
        <v>60</v>
      </c>
      <c r="D36" s="17" t="s">
        <v>42</v>
      </c>
      <c r="E36" s="21">
        <v>50</v>
      </c>
      <c r="F36" s="21">
        <v>50</v>
      </c>
    </row>
    <row r="37" spans="1:6" s="27" customFormat="1" x14ac:dyDescent="0.35">
      <c r="A37" s="16" t="s">
        <v>14</v>
      </c>
      <c r="B37" s="16">
        <v>1825</v>
      </c>
      <c r="C37" s="16">
        <v>50</v>
      </c>
      <c r="D37" s="17" t="s">
        <v>15</v>
      </c>
      <c r="E37" s="21">
        <v>250</v>
      </c>
      <c r="F37" s="21">
        <v>250</v>
      </c>
    </row>
    <row r="38" spans="1:6" x14ac:dyDescent="0.35">
      <c r="A38" s="16" t="s">
        <v>37</v>
      </c>
      <c r="B38" s="16">
        <v>270</v>
      </c>
      <c r="C38" s="16">
        <v>75</v>
      </c>
      <c r="D38" s="17" t="s">
        <v>38</v>
      </c>
      <c r="E38" s="21">
        <v>15.4</v>
      </c>
      <c r="F38" s="21">
        <v>77</v>
      </c>
    </row>
    <row r="39" spans="1:6" x14ac:dyDescent="0.35">
      <c r="A39" s="1" t="s">
        <v>12</v>
      </c>
      <c r="B39" s="1"/>
      <c r="C39" s="1"/>
      <c r="D39" s="9"/>
      <c r="E39" s="14">
        <f>SUM(E35:E38)</f>
        <v>315.39999999999998</v>
      </c>
      <c r="F39" s="14">
        <f>SUM(F35:F38)</f>
        <v>377</v>
      </c>
    </row>
    <row r="40" spans="1:6" x14ac:dyDescent="0.35">
      <c r="A40" s="1"/>
      <c r="B40" s="1"/>
      <c r="C40" s="1"/>
      <c r="D40" s="9"/>
      <c r="E40" s="14"/>
      <c r="F40" s="14"/>
    </row>
    <row r="41" spans="1:6" x14ac:dyDescent="0.35">
      <c r="A41" s="40" t="s">
        <v>82</v>
      </c>
      <c r="B41" s="40"/>
      <c r="C41" s="40"/>
      <c r="D41" s="40"/>
      <c r="E41" s="40"/>
      <c r="F41" s="40"/>
    </row>
    <row r="42" spans="1:6" x14ac:dyDescent="0.35">
      <c r="A42" s="1" t="s">
        <v>4</v>
      </c>
      <c r="B42" s="1" t="s">
        <v>5</v>
      </c>
      <c r="C42" s="1" t="s">
        <v>6</v>
      </c>
      <c r="D42" s="9" t="s">
        <v>0</v>
      </c>
      <c r="E42" s="1" t="s">
        <v>94</v>
      </c>
      <c r="F42" s="1" t="s">
        <v>90</v>
      </c>
    </row>
    <row r="43" spans="1:6" x14ac:dyDescent="0.35">
      <c r="A43" s="16" t="s">
        <v>44</v>
      </c>
      <c r="B43" s="16">
        <v>433</v>
      </c>
      <c r="C43" s="16">
        <v>1</v>
      </c>
      <c r="D43" s="17" t="s">
        <v>45</v>
      </c>
      <c r="E43" s="22">
        <v>80</v>
      </c>
      <c r="F43" s="22">
        <v>80</v>
      </c>
    </row>
    <row r="44" spans="1:6" x14ac:dyDescent="0.35">
      <c r="A44" s="16" t="s">
        <v>7</v>
      </c>
      <c r="B44" s="16">
        <v>840</v>
      </c>
      <c r="C44" s="16">
        <v>70</v>
      </c>
      <c r="D44" s="17" t="s">
        <v>57</v>
      </c>
      <c r="E44" s="22">
        <v>0.5</v>
      </c>
      <c r="F44" s="22">
        <v>0.5</v>
      </c>
    </row>
    <row r="45" spans="1:6" x14ac:dyDescent="0.35">
      <c r="A45" s="16" t="s">
        <v>7</v>
      </c>
      <c r="B45" s="16">
        <v>840</v>
      </c>
      <c r="C45" s="16">
        <v>70</v>
      </c>
      <c r="D45" s="17" t="s">
        <v>58</v>
      </c>
      <c r="E45" s="22">
        <v>3</v>
      </c>
      <c r="F45" s="22">
        <v>3</v>
      </c>
    </row>
    <row r="46" spans="1:6" x14ac:dyDescent="0.35">
      <c r="A46" s="16" t="s">
        <v>7</v>
      </c>
      <c r="B46" s="16">
        <v>840</v>
      </c>
      <c r="C46" s="16">
        <v>70</v>
      </c>
      <c r="D46" s="17" t="s">
        <v>59</v>
      </c>
      <c r="E46" s="22">
        <v>1</v>
      </c>
      <c r="F46" s="22">
        <v>1</v>
      </c>
    </row>
    <row r="47" spans="1:6" x14ac:dyDescent="0.35">
      <c r="A47" s="16" t="s">
        <v>7</v>
      </c>
      <c r="B47" s="16">
        <v>840</v>
      </c>
      <c r="C47" s="16">
        <v>70</v>
      </c>
      <c r="D47" s="17" t="s">
        <v>78</v>
      </c>
      <c r="E47" s="22">
        <v>1</v>
      </c>
      <c r="F47" s="22">
        <v>1</v>
      </c>
    </row>
    <row r="48" spans="1:6" x14ac:dyDescent="0.35">
      <c r="A48" s="16" t="s">
        <v>44</v>
      </c>
      <c r="B48" s="16">
        <v>440</v>
      </c>
      <c r="C48" s="16">
        <v>1</v>
      </c>
      <c r="D48" s="17" t="s">
        <v>74</v>
      </c>
      <c r="E48" s="22">
        <v>6</v>
      </c>
      <c r="F48" s="22">
        <v>6</v>
      </c>
    </row>
    <row r="49" spans="1:6" s="27" customFormat="1" x14ac:dyDescent="0.35">
      <c r="A49" s="16" t="s">
        <v>7</v>
      </c>
      <c r="B49" s="16">
        <v>846</v>
      </c>
      <c r="C49" s="16">
        <v>62</v>
      </c>
      <c r="D49" s="17" t="s">
        <v>75</v>
      </c>
      <c r="E49" s="22">
        <v>4</v>
      </c>
      <c r="F49" s="22">
        <v>4</v>
      </c>
    </row>
    <row r="50" spans="1:6" x14ac:dyDescent="0.35">
      <c r="A50" s="16" t="s">
        <v>7</v>
      </c>
      <c r="B50" s="16">
        <v>840</v>
      </c>
      <c r="C50" s="16">
        <v>70</v>
      </c>
      <c r="D50" s="17" t="s">
        <v>76</v>
      </c>
      <c r="E50" s="22">
        <v>1</v>
      </c>
      <c r="F50" s="22">
        <v>1</v>
      </c>
    </row>
    <row r="51" spans="1:6" s="27" customFormat="1" x14ac:dyDescent="0.35">
      <c r="A51" s="16" t="s">
        <v>7</v>
      </c>
      <c r="B51" s="16">
        <v>840</v>
      </c>
      <c r="C51" s="16">
        <v>70</v>
      </c>
      <c r="D51" s="17" t="s">
        <v>77</v>
      </c>
      <c r="E51" s="22">
        <v>1.5</v>
      </c>
      <c r="F51" s="22">
        <v>1.5</v>
      </c>
    </row>
    <row r="52" spans="1:6" x14ac:dyDescent="0.35">
      <c r="A52" s="1" t="s">
        <v>12</v>
      </c>
      <c r="B52" s="1"/>
      <c r="C52" s="1"/>
      <c r="D52" s="9"/>
      <c r="E52" s="14">
        <f>SUM(E43:E51)</f>
        <v>98</v>
      </c>
      <c r="F52" s="14">
        <f>SUM(F43:F51)</f>
        <v>98</v>
      </c>
    </row>
    <row r="53" spans="1:6" x14ac:dyDescent="0.35">
      <c r="A53" s="1"/>
      <c r="D53" s="2"/>
      <c r="E53" s="3"/>
      <c r="F53" s="2"/>
    </row>
    <row r="54" spans="1:6" x14ac:dyDescent="0.35">
      <c r="A54" s="40" t="s">
        <v>81</v>
      </c>
      <c r="B54" s="40"/>
      <c r="C54" s="40"/>
      <c r="D54" s="40"/>
      <c r="E54" s="40"/>
      <c r="F54" s="40"/>
    </row>
    <row r="55" spans="1:6" x14ac:dyDescent="0.35">
      <c r="A55" s="1" t="s">
        <v>4</v>
      </c>
      <c r="B55" s="1" t="s">
        <v>5</v>
      </c>
      <c r="C55" s="1" t="s">
        <v>6</v>
      </c>
      <c r="D55" s="9" t="s">
        <v>0</v>
      </c>
      <c r="E55" s="1" t="s">
        <v>94</v>
      </c>
      <c r="F55" s="1" t="s">
        <v>90</v>
      </c>
    </row>
    <row r="56" spans="1:6" s="27" customFormat="1" x14ac:dyDescent="0.35">
      <c r="A56" s="16" t="s">
        <v>84</v>
      </c>
      <c r="B56" s="16">
        <v>1352</v>
      </c>
      <c r="C56" s="16">
        <v>70</v>
      </c>
      <c r="D56" s="17" t="s">
        <v>99</v>
      </c>
      <c r="E56" s="16">
        <v>86</v>
      </c>
      <c r="F56" s="16">
        <f>E56*2</f>
        <v>172</v>
      </c>
    </row>
    <row r="57" spans="1:6" s="27" customFormat="1" x14ac:dyDescent="0.35">
      <c r="A57" s="28" t="s">
        <v>84</v>
      </c>
      <c r="B57" s="28">
        <v>1352</v>
      </c>
      <c r="C57" s="28">
        <v>70</v>
      </c>
      <c r="D57" s="38" t="s">
        <v>102</v>
      </c>
      <c r="E57" s="28">
        <v>45</v>
      </c>
      <c r="F57" s="28">
        <v>90</v>
      </c>
    </row>
    <row r="58" spans="1:6" x14ac:dyDescent="0.35">
      <c r="A58" s="28" t="s">
        <v>13</v>
      </c>
      <c r="B58" s="28">
        <v>1420</v>
      </c>
      <c r="C58" s="28">
        <v>61</v>
      </c>
      <c r="D58" s="29" t="s">
        <v>47</v>
      </c>
      <c r="E58" s="28">
        <v>50</v>
      </c>
      <c r="F58" s="28">
        <v>50</v>
      </c>
    </row>
    <row r="59" spans="1:6" x14ac:dyDescent="0.35">
      <c r="A59" s="16" t="s">
        <v>13</v>
      </c>
      <c r="B59" s="16">
        <v>1420</v>
      </c>
      <c r="C59" s="16">
        <v>60</v>
      </c>
      <c r="D59" s="23" t="s">
        <v>17</v>
      </c>
      <c r="E59" s="16">
        <v>15</v>
      </c>
      <c r="F59" s="7">
        <v>15</v>
      </c>
    </row>
    <row r="60" spans="1:6" x14ac:dyDescent="0.35">
      <c r="A60" s="16" t="s">
        <v>51</v>
      </c>
      <c r="B60" s="16">
        <v>1149</v>
      </c>
      <c r="C60" s="16">
        <v>52</v>
      </c>
      <c r="D60" s="23" t="s">
        <v>52</v>
      </c>
      <c r="E60" s="16">
        <v>5</v>
      </c>
      <c r="F60" s="16">
        <v>5</v>
      </c>
    </row>
    <row r="61" spans="1:6" x14ac:dyDescent="0.35">
      <c r="A61" s="16" t="s">
        <v>51</v>
      </c>
      <c r="B61" s="16">
        <v>1149</v>
      </c>
      <c r="C61" s="16">
        <v>75</v>
      </c>
      <c r="D61" s="23" t="s">
        <v>53</v>
      </c>
      <c r="E61" s="16">
        <v>5</v>
      </c>
      <c r="F61" s="16">
        <v>5</v>
      </c>
    </row>
    <row r="62" spans="1:6" x14ac:dyDescent="0.35">
      <c r="A62" s="16" t="s">
        <v>13</v>
      </c>
      <c r="B62" s="16">
        <v>1420</v>
      </c>
      <c r="C62" s="16">
        <v>80</v>
      </c>
      <c r="D62" s="23" t="s">
        <v>54</v>
      </c>
      <c r="E62" s="16">
        <v>2.5</v>
      </c>
      <c r="F62" s="16">
        <v>2.5</v>
      </c>
    </row>
    <row r="63" spans="1:6" x14ac:dyDescent="0.35">
      <c r="A63" s="31" t="s">
        <v>72</v>
      </c>
      <c r="B63" s="31">
        <v>1420</v>
      </c>
      <c r="C63" s="31">
        <v>86</v>
      </c>
      <c r="D63" s="33" t="s">
        <v>73</v>
      </c>
      <c r="E63" s="31">
        <v>5</v>
      </c>
      <c r="F63" s="31">
        <v>5</v>
      </c>
    </row>
    <row r="64" spans="1:6" x14ac:dyDescent="0.35">
      <c r="A64" s="16" t="s">
        <v>13</v>
      </c>
      <c r="B64" s="16">
        <v>1420</v>
      </c>
      <c r="C64" s="16">
        <v>31</v>
      </c>
      <c r="D64" s="23" t="s">
        <v>64</v>
      </c>
      <c r="E64" s="16">
        <v>3</v>
      </c>
      <c r="F64" s="16">
        <v>3</v>
      </c>
    </row>
    <row r="65" spans="1:6" x14ac:dyDescent="0.35">
      <c r="A65" s="16" t="s">
        <v>13</v>
      </c>
      <c r="B65" s="16">
        <v>1420</v>
      </c>
      <c r="C65" s="16">
        <v>60</v>
      </c>
      <c r="D65" s="17" t="s">
        <v>18</v>
      </c>
      <c r="E65" s="16">
        <v>3.2</v>
      </c>
      <c r="F65" s="7">
        <v>3.2</v>
      </c>
    </row>
    <row r="66" spans="1:6" x14ac:dyDescent="0.35">
      <c r="A66" s="16" t="s">
        <v>13</v>
      </c>
      <c r="B66" s="16">
        <v>1420</v>
      </c>
      <c r="C66" s="16">
        <v>62</v>
      </c>
      <c r="D66" s="17" t="s">
        <v>105</v>
      </c>
      <c r="E66" s="16">
        <v>50</v>
      </c>
      <c r="F66" s="16">
        <v>50</v>
      </c>
    </row>
    <row r="67" spans="1:6" x14ac:dyDescent="0.35">
      <c r="A67" s="1" t="s">
        <v>12</v>
      </c>
      <c r="D67" s="2"/>
      <c r="E67" s="3">
        <f>SUM(E56:E66)</f>
        <v>269.7</v>
      </c>
      <c r="F67" s="3">
        <f>SUM(F56:F66)</f>
        <v>400.7</v>
      </c>
    </row>
    <row r="68" spans="1:6" x14ac:dyDescent="0.35">
      <c r="A68" s="1"/>
      <c r="D68" s="2"/>
      <c r="E68" s="3"/>
      <c r="F68" s="2"/>
    </row>
    <row r="69" spans="1:6" x14ac:dyDescent="0.35">
      <c r="A69" s="39" t="s">
        <v>19</v>
      </c>
      <c r="B69" s="39"/>
      <c r="C69" s="39"/>
      <c r="D69" s="39"/>
      <c r="E69" s="39"/>
      <c r="F69" s="39"/>
    </row>
    <row r="70" spans="1:6" x14ac:dyDescent="0.35">
      <c r="A70" s="1" t="s">
        <v>4</v>
      </c>
      <c r="B70" s="1" t="s">
        <v>5</v>
      </c>
      <c r="C70" s="1" t="s">
        <v>6</v>
      </c>
      <c r="D70" s="9" t="s">
        <v>0</v>
      </c>
      <c r="E70" s="1" t="s">
        <v>94</v>
      </c>
      <c r="F70" s="1" t="s">
        <v>90</v>
      </c>
    </row>
    <row r="71" spans="1:6" x14ac:dyDescent="0.35">
      <c r="A71" s="16" t="s">
        <v>61</v>
      </c>
      <c r="B71" s="16">
        <v>328</v>
      </c>
      <c r="C71" s="16">
        <v>70</v>
      </c>
      <c r="D71" s="17" t="s">
        <v>60</v>
      </c>
      <c r="E71" s="16">
        <v>2</v>
      </c>
      <c r="F71" s="16">
        <v>2</v>
      </c>
    </row>
    <row r="72" spans="1:6" x14ac:dyDescent="0.35">
      <c r="A72" s="16" t="s">
        <v>61</v>
      </c>
      <c r="B72" s="16">
        <v>320</v>
      </c>
      <c r="C72" s="16">
        <v>70</v>
      </c>
      <c r="D72" s="17" t="s">
        <v>62</v>
      </c>
      <c r="E72" s="16">
        <v>1</v>
      </c>
      <c r="F72" s="16">
        <v>1</v>
      </c>
    </row>
    <row r="73" spans="1:6" x14ac:dyDescent="0.35">
      <c r="A73" s="16" t="s">
        <v>61</v>
      </c>
      <c r="B73" s="16">
        <v>323</v>
      </c>
      <c r="C73" s="16">
        <v>70</v>
      </c>
      <c r="D73" s="17" t="s">
        <v>63</v>
      </c>
      <c r="E73" s="16">
        <v>3</v>
      </c>
      <c r="F73" s="16">
        <v>3</v>
      </c>
    </row>
    <row r="74" spans="1:6" x14ac:dyDescent="0.35">
      <c r="A74" s="16" t="s">
        <v>8</v>
      </c>
      <c r="B74" s="16">
        <v>260</v>
      </c>
      <c r="C74" s="16">
        <v>50</v>
      </c>
      <c r="D74" s="17" t="s">
        <v>85</v>
      </c>
      <c r="E74" s="16">
        <v>10</v>
      </c>
      <c r="F74" s="16">
        <v>10</v>
      </c>
    </row>
    <row r="75" spans="1:6" x14ac:dyDescent="0.35">
      <c r="A75" s="16" t="s">
        <v>10</v>
      </c>
      <c r="B75" s="16">
        <v>762</v>
      </c>
      <c r="C75" s="16">
        <v>70</v>
      </c>
      <c r="D75" s="17" t="s">
        <v>79</v>
      </c>
      <c r="E75" s="16">
        <v>5</v>
      </c>
      <c r="F75" s="16">
        <v>5</v>
      </c>
    </row>
    <row r="76" spans="1:6" x14ac:dyDescent="0.35">
      <c r="A76" s="34" t="s">
        <v>10</v>
      </c>
      <c r="B76" s="34">
        <v>765</v>
      </c>
      <c r="C76" s="34">
        <v>75</v>
      </c>
      <c r="D76" s="35" t="s">
        <v>20</v>
      </c>
      <c r="E76" s="34">
        <v>0.5</v>
      </c>
      <c r="F76" s="34">
        <v>0.5</v>
      </c>
    </row>
    <row r="77" spans="1:6" x14ac:dyDescent="0.35">
      <c r="A77" s="34" t="s">
        <v>30</v>
      </c>
      <c r="B77" s="34">
        <v>553</v>
      </c>
      <c r="C77" s="34">
        <v>61</v>
      </c>
      <c r="D77" s="35" t="s">
        <v>92</v>
      </c>
      <c r="E77" s="34">
        <v>8</v>
      </c>
      <c r="F77" s="34">
        <v>8</v>
      </c>
    </row>
    <row r="78" spans="1:6" x14ac:dyDescent="0.35">
      <c r="A78" s="34" t="s">
        <v>107</v>
      </c>
      <c r="B78" s="34">
        <v>151</v>
      </c>
      <c r="C78" s="34">
        <v>70</v>
      </c>
      <c r="D78" s="35" t="s">
        <v>108</v>
      </c>
      <c r="E78" s="34">
        <v>20</v>
      </c>
      <c r="F78" s="34">
        <v>20</v>
      </c>
    </row>
    <row r="79" spans="1:6" x14ac:dyDescent="0.35">
      <c r="A79" s="34" t="s">
        <v>107</v>
      </c>
      <c r="B79" s="34">
        <v>152</v>
      </c>
      <c r="C79" s="34">
        <v>70</v>
      </c>
      <c r="D79" s="35" t="s">
        <v>100</v>
      </c>
      <c r="E79" s="34">
        <v>60</v>
      </c>
      <c r="F79" s="34">
        <v>60</v>
      </c>
    </row>
    <row r="80" spans="1:6" x14ac:dyDescent="0.35">
      <c r="A80" s="34" t="s">
        <v>107</v>
      </c>
      <c r="B80" s="34">
        <v>170</v>
      </c>
      <c r="C80" s="34">
        <v>70</v>
      </c>
      <c r="D80" s="35" t="s">
        <v>113</v>
      </c>
      <c r="E80" s="34">
        <v>120</v>
      </c>
      <c r="F80" s="34">
        <v>120</v>
      </c>
    </row>
    <row r="81" spans="1:6" ht="29" x14ac:dyDescent="0.35">
      <c r="A81" s="34" t="s">
        <v>104</v>
      </c>
      <c r="B81" s="34">
        <v>118</v>
      </c>
      <c r="C81" s="34">
        <v>75</v>
      </c>
      <c r="D81" s="35" t="s">
        <v>114</v>
      </c>
      <c r="E81" s="34">
        <v>10</v>
      </c>
      <c r="F81" s="34">
        <v>10</v>
      </c>
    </row>
    <row r="82" spans="1:6" x14ac:dyDescent="0.35">
      <c r="A82" s="34" t="s">
        <v>44</v>
      </c>
      <c r="B82" s="34">
        <v>470</v>
      </c>
      <c r="C82" s="34">
        <v>72</v>
      </c>
      <c r="D82" s="35" t="s">
        <v>115</v>
      </c>
      <c r="E82" s="34">
        <v>5</v>
      </c>
      <c r="F82" s="34">
        <v>5</v>
      </c>
    </row>
    <row r="83" spans="1:6" x14ac:dyDescent="0.35">
      <c r="A83" s="6" t="s">
        <v>12</v>
      </c>
      <c r="B83" s="4"/>
      <c r="C83" s="4"/>
      <c r="D83" s="11"/>
      <c r="E83" s="5">
        <f>SUM(E71:E82)</f>
        <v>244.5</v>
      </c>
      <c r="F83" s="5">
        <f>SUM(F71:F82)</f>
        <v>244.5</v>
      </c>
    </row>
    <row r="84" spans="1:6" x14ac:dyDescent="0.35">
      <c r="A84" s="1"/>
      <c r="B84" s="1"/>
      <c r="C84" s="1"/>
      <c r="D84" s="9"/>
      <c r="E84" s="1"/>
      <c r="F84" s="1"/>
    </row>
    <row r="85" spans="1:6" x14ac:dyDescent="0.35">
      <c r="A85" s="39" t="s">
        <v>21</v>
      </c>
      <c r="B85" s="39"/>
      <c r="C85" s="39"/>
      <c r="D85" s="39"/>
      <c r="E85" s="39"/>
      <c r="F85" s="39"/>
    </row>
    <row r="86" spans="1:6" x14ac:dyDescent="0.35">
      <c r="A86" s="1" t="s">
        <v>4</v>
      </c>
      <c r="B86" s="1" t="s">
        <v>5</v>
      </c>
      <c r="C86" s="1" t="s">
        <v>6</v>
      </c>
      <c r="D86" s="9" t="s">
        <v>0</v>
      </c>
      <c r="E86" s="1" t="s">
        <v>94</v>
      </c>
      <c r="F86" s="1" t="s">
        <v>90</v>
      </c>
    </row>
    <row r="87" spans="1:6" x14ac:dyDescent="0.35">
      <c r="A87" s="34" t="s">
        <v>16</v>
      </c>
      <c r="B87" s="34">
        <v>5615</v>
      </c>
      <c r="C87" s="34">
        <v>80</v>
      </c>
      <c r="D87" s="35" t="s">
        <v>22</v>
      </c>
      <c r="E87" s="36">
        <v>13</v>
      </c>
      <c r="F87" s="36">
        <v>13</v>
      </c>
    </row>
    <row r="88" spans="1:6" x14ac:dyDescent="0.35">
      <c r="A88" s="16" t="s">
        <v>16</v>
      </c>
      <c r="B88" s="16">
        <v>5312</v>
      </c>
      <c r="C88" s="16">
        <v>30</v>
      </c>
      <c r="D88" s="17" t="s">
        <v>23</v>
      </c>
      <c r="E88" s="22">
        <v>4</v>
      </c>
      <c r="F88" s="22">
        <v>4</v>
      </c>
    </row>
    <row r="89" spans="1:6" x14ac:dyDescent="0.35">
      <c r="A89" s="16" t="s">
        <v>8</v>
      </c>
      <c r="B89" s="16">
        <v>257</v>
      </c>
      <c r="C89" s="16">
        <v>70</v>
      </c>
      <c r="D89" s="17" t="s">
        <v>34</v>
      </c>
      <c r="E89" s="16">
        <v>10</v>
      </c>
      <c r="F89" s="16">
        <v>10</v>
      </c>
    </row>
    <row r="90" spans="1:6" x14ac:dyDescent="0.35">
      <c r="A90" s="16" t="s">
        <v>8</v>
      </c>
      <c r="B90" s="16">
        <v>258</v>
      </c>
      <c r="C90" s="16">
        <v>21</v>
      </c>
      <c r="D90" s="17" t="s">
        <v>35</v>
      </c>
      <c r="E90" s="16">
        <v>5</v>
      </c>
      <c r="F90" s="16">
        <v>5</v>
      </c>
    </row>
    <row r="91" spans="1:6" x14ac:dyDescent="0.35">
      <c r="A91" s="16" t="s">
        <v>24</v>
      </c>
      <c r="B91" s="16">
        <v>1500</v>
      </c>
      <c r="C91" s="16">
        <v>21</v>
      </c>
      <c r="D91" s="17" t="s">
        <v>25</v>
      </c>
      <c r="E91" s="16">
        <v>1.5</v>
      </c>
      <c r="F91" s="16">
        <v>1.5</v>
      </c>
    </row>
    <row r="92" spans="1:6" x14ac:dyDescent="0.35">
      <c r="A92" s="16" t="s">
        <v>24</v>
      </c>
      <c r="B92" s="16">
        <v>1520</v>
      </c>
      <c r="C92" s="16">
        <v>1</v>
      </c>
      <c r="D92" s="17" t="s">
        <v>96</v>
      </c>
      <c r="E92" s="16">
        <v>5</v>
      </c>
      <c r="F92" s="16">
        <v>5</v>
      </c>
    </row>
    <row r="93" spans="1:6" x14ac:dyDescent="0.35">
      <c r="A93" s="16" t="s">
        <v>26</v>
      </c>
      <c r="B93" s="16">
        <v>2650</v>
      </c>
      <c r="C93" s="16">
        <v>76</v>
      </c>
      <c r="D93" s="17" t="s">
        <v>32</v>
      </c>
      <c r="E93" s="16">
        <v>10</v>
      </c>
      <c r="F93" s="16">
        <v>10</v>
      </c>
    </row>
    <row r="94" spans="1:6" ht="29" x14ac:dyDescent="0.35">
      <c r="A94" s="16" t="s">
        <v>10</v>
      </c>
      <c r="B94" s="16">
        <v>702</v>
      </c>
      <c r="C94" s="16">
        <v>22</v>
      </c>
      <c r="D94" s="17" t="s">
        <v>27</v>
      </c>
      <c r="E94" s="16">
        <v>10</v>
      </c>
      <c r="F94" s="16">
        <v>10</v>
      </c>
    </row>
    <row r="95" spans="1:6" x14ac:dyDescent="0.35">
      <c r="A95" s="16" t="s">
        <v>10</v>
      </c>
      <c r="B95" s="16">
        <v>714</v>
      </c>
      <c r="C95" s="16">
        <v>79</v>
      </c>
      <c r="D95" s="17" t="s">
        <v>28</v>
      </c>
      <c r="E95" s="16">
        <v>5.9</v>
      </c>
      <c r="F95" s="16">
        <v>5.9</v>
      </c>
    </row>
    <row r="96" spans="1:6" ht="29" x14ac:dyDescent="0.35">
      <c r="A96" s="16" t="s">
        <v>10</v>
      </c>
      <c r="B96" s="16">
        <v>710</v>
      </c>
      <c r="C96" s="16">
        <v>23</v>
      </c>
      <c r="D96" s="17" t="s">
        <v>29</v>
      </c>
      <c r="E96" s="16">
        <v>2</v>
      </c>
      <c r="F96" s="16">
        <v>2</v>
      </c>
    </row>
    <row r="97" spans="1:6" x14ac:dyDescent="0.35">
      <c r="A97" s="16" t="s">
        <v>30</v>
      </c>
      <c r="B97" s="16">
        <v>916</v>
      </c>
      <c r="C97" s="16">
        <v>30</v>
      </c>
      <c r="D97" s="17" t="s">
        <v>86</v>
      </c>
      <c r="E97" s="16">
        <v>20</v>
      </c>
      <c r="F97" s="16">
        <v>20</v>
      </c>
    </row>
    <row r="98" spans="1:6" x14ac:dyDescent="0.35">
      <c r="A98" s="16" t="s">
        <v>13</v>
      </c>
      <c r="B98" s="16">
        <v>1420</v>
      </c>
      <c r="C98" s="16" t="s">
        <v>31</v>
      </c>
      <c r="D98" s="17" t="s">
        <v>97</v>
      </c>
      <c r="E98" s="16">
        <v>5</v>
      </c>
      <c r="F98" s="16">
        <v>5</v>
      </c>
    </row>
    <row r="99" spans="1:6" x14ac:dyDescent="0.35">
      <c r="A99" s="16" t="s">
        <v>14</v>
      </c>
      <c r="B99" s="16">
        <v>1850</v>
      </c>
      <c r="C99" s="16">
        <v>50</v>
      </c>
      <c r="D99" s="17" t="s">
        <v>89</v>
      </c>
      <c r="E99" s="16">
        <v>20</v>
      </c>
      <c r="F99" s="16">
        <v>20</v>
      </c>
    </row>
    <row r="100" spans="1:6" x14ac:dyDescent="0.35">
      <c r="A100" s="16" t="s">
        <v>13</v>
      </c>
      <c r="B100" s="16">
        <v>1420</v>
      </c>
      <c r="C100" s="16">
        <v>74</v>
      </c>
      <c r="D100" s="17" t="s">
        <v>36</v>
      </c>
      <c r="E100" s="16">
        <v>482</v>
      </c>
      <c r="F100" s="16">
        <v>482</v>
      </c>
    </row>
    <row r="101" spans="1:6" x14ac:dyDescent="0.35">
      <c r="A101" s="16" t="s">
        <v>16</v>
      </c>
      <c r="B101" s="16">
        <v>2445</v>
      </c>
      <c r="C101" s="16">
        <v>34</v>
      </c>
      <c r="D101" s="17" t="s">
        <v>48</v>
      </c>
      <c r="E101" s="16">
        <v>15</v>
      </c>
      <c r="F101" s="16">
        <v>15</v>
      </c>
    </row>
    <row r="102" spans="1:6" x14ac:dyDescent="0.35">
      <c r="A102" s="16" t="s">
        <v>24</v>
      </c>
      <c r="B102" s="16">
        <v>5309</v>
      </c>
      <c r="C102" s="16">
        <v>29</v>
      </c>
      <c r="D102" s="17" t="s">
        <v>49</v>
      </c>
      <c r="E102" s="16">
        <v>14.7</v>
      </c>
      <c r="F102" s="16">
        <v>14.7</v>
      </c>
    </row>
    <row r="103" spans="1:6" x14ac:dyDescent="0.35">
      <c r="A103" s="16" t="s">
        <v>10</v>
      </c>
      <c r="B103" s="16">
        <v>761</v>
      </c>
      <c r="C103" s="16">
        <v>63</v>
      </c>
      <c r="D103" s="17" t="s">
        <v>46</v>
      </c>
      <c r="E103" s="16">
        <v>23</v>
      </c>
      <c r="F103" s="16">
        <v>23</v>
      </c>
    </row>
    <row r="104" spans="1:6" x14ac:dyDescent="0.35">
      <c r="A104" s="16" t="s">
        <v>10</v>
      </c>
      <c r="B104" s="16">
        <v>761</v>
      </c>
      <c r="C104" s="16">
        <v>73</v>
      </c>
      <c r="D104" s="17" t="s">
        <v>95</v>
      </c>
      <c r="E104" s="16">
        <v>5</v>
      </c>
      <c r="F104" s="16">
        <v>5</v>
      </c>
    </row>
    <row r="105" spans="1:6" x14ac:dyDescent="0.35">
      <c r="A105" s="16" t="s">
        <v>10</v>
      </c>
      <c r="B105" s="16">
        <v>761</v>
      </c>
      <c r="C105" s="16">
        <v>73</v>
      </c>
      <c r="D105" s="17" t="s">
        <v>65</v>
      </c>
      <c r="E105" s="16">
        <v>0.9</v>
      </c>
      <c r="F105" s="16">
        <v>0.9</v>
      </c>
    </row>
    <row r="106" spans="1:6" x14ac:dyDescent="0.35">
      <c r="A106" s="16" t="s">
        <v>10</v>
      </c>
      <c r="B106" s="16">
        <v>761</v>
      </c>
      <c r="C106" s="16">
        <v>75</v>
      </c>
      <c r="D106" s="17" t="s">
        <v>66</v>
      </c>
      <c r="E106" s="16">
        <v>0.2</v>
      </c>
      <c r="F106" s="16">
        <v>0.2</v>
      </c>
    </row>
    <row r="107" spans="1:6" ht="29" x14ac:dyDescent="0.35">
      <c r="A107" s="16" t="s">
        <v>10</v>
      </c>
      <c r="B107" s="16">
        <v>762</v>
      </c>
      <c r="C107" s="16">
        <v>70</v>
      </c>
      <c r="D107" s="17" t="s">
        <v>67</v>
      </c>
      <c r="E107" s="16">
        <v>2.2999999999999998</v>
      </c>
      <c r="F107" s="16">
        <v>2.2999999999999998</v>
      </c>
    </row>
    <row r="108" spans="1:6" x14ac:dyDescent="0.35">
      <c r="A108" s="16" t="s">
        <v>10</v>
      </c>
      <c r="B108" s="16">
        <v>770</v>
      </c>
      <c r="C108" s="16">
        <v>70</v>
      </c>
      <c r="D108" s="17" t="s">
        <v>68</v>
      </c>
      <c r="E108" s="16">
        <v>0.7</v>
      </c>
      <c r="F108" s="16">
        <v>0.7</v>
      </c>
    </row>
    <row r="109" spans="1:6" ht="29" x14ac:dyDescent="0.35">
      <c r="A109" s="16" t="s">
        <v>10</v>
      </c>
      <c r="B109" s="16">
        <v>770</v>
      </c>
      <c r="C109" s="16">
        <v>70</v>
      </c>
      <c r="D109" s="17" t="s">
        <v>69</v>
      </c>
      <c r="E109" s="16">
        <v>0.7</v>
      </c>
      <c r="F109" s="16">
        <v>0.7</v>
      </c>
    </row>
    <row r="110" spans="1:6" x14ac:dyDescent="0.35">
      <c r="A110" s="16" t="s">
        <v>10</v>
      </c>
      <c r="B110" s="16">
        <v>770</v>
      </c>
      <c r="C110" s="16">
        <v>70</v>
      </c>
      <c r="D110" s="17" t="s">
        <v>70</v>
      </c>
      <c r="E110" s="16">
        <v>1</v>
      </c>
      <c r="F110" s="16">
        <v>1</v>
      </c>
    </row>
    <row r="111" spans="1:6" x14ac:dyDescent="0.35">
      <c r="A111" s="16" t="s">
        <v>10</v>
      </c>
      <c r="B111" s="16">
        <v>770</v>
      </c>
      <c r="C111" s="16">
        <v>70</v>
      </c>
      <c r="D111" s="17" t="s">
        <v>71</v>
      </c>
      <c r="E111" s="16">
        <v>0.5</v>
      </c>
      <c r="F111" s="16">
        <v>0.5</v>
      </c>
    </row>
    <row r="112" spans="1:6" x14ac:dyDescent="0.35">
      <c r="A112" s="16"/>
      <c r="B112" s="16"/>
      <c r="C112" s="16"/>
      <c r="D112" s="17" t="s">
        <v>41</v>
      </c>
      <c r="E112" s="16">
        <v>141.5</v>
      </c>
      <c r="F112" s="16">
        <v>141.5</v>
      </c>
    </row>
    <row r="113" spans="1:6" x14ac:dyDescent="0.35">
      <c r="A113" s="16" t="s">
        <v>16</v>
      </c>
      <c r="B113" s="16">
        <v>571</v>
      </c>
      <c r="C113" s="16">
        <v>64</v>
      </c>
      <c r="D113" s="17" t="s">
        <v>56</v>
      </c>
      <c r="E113" s="16">
        <v>175</v>
      </c>
      <c r="F113" s="7">
        <v>175</v>
      </c>
    </row>
    <row r="114" spans="1:6" x14ac:dyDescent="0.35">
      <c r="A114" s="16" t="s">
        <v>30</v>
      </c>
      <c r="B114" s="16">
        <v>553</v>
      </c>
      <c r="C114" s="16">
        <v>61</v>
      </c>
      <c r="D114" s="17" t="s">
        <v>93</v>
      </c>
      <c r="E114" s="16">
        <v>8</v>
      </c>
      <c r="F114" s="16">
        <v>8</v>
      </c>
    </row>
    <row r="115" spans="1:6" x14ac:dyDescent="0.35">
      <c r="A115" s="6" t="s">
        <v>12</v>
      </c>
      <c r="B115" s="4"/>
      <c r="C115" s="4"/>
      <c r="D115" s="11"/>
      <c r="E115" s="12">
        <f>SUM(E87:E114)</f>
        <v>981.90000000000009</v>
      </c>
      <c r="F115" s="12">
        <f>SUM(F87:F114)</f>
        <v>981.90000000000009</v>
      </c>
    </row>
    <row r="116" spans="1:6" x14ac:dyDescent="0.35">
      <c r="D116"/>
    </row>
    <row r="117" spans="1:6" x14ac:dyDescent="0.35">
      <c r="E117" s="37"/>
    </row>
  </sheetData>
  <mergeCells count="11">
    <mergeCell ref="A85:F85"/>
    <mergeCell ref="A54:F54"/>
    <mergeCell ref="A69:F69"/>
    <mergeCell ref="A1:F1"/>
    <mergeCell ref="A2:C2"/>
    <mergeCell ref="A12:F12"/>
    <mergeCell ref="A5:C5"/>
    <mergeCell ref="A6:C6"/>
    <mergeCell ref="A7:C7"/>
    <mergeCell ref="A33:F33"/>
    <mergeCell ref="A41:F41"/>
  </mergeCells>
  <pageMargins left="0.7" right="0.7" top="0.75" bottom="0.75" header="0.3" footer="0.3"/>
  <pageSetup paperSize="9"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b9ecfb-c725-4f2f-975e-6f6f854a1c91" xsi:nil="true"/>
    <lcf76f155ced4ddcb4097134ff3c332f xmlns="a3bf299a-a40a-46f1-bc40-01b61af0e7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116FF16B1CE84C9EB8E1731B6E5E7D" ma:contentTypeVersion="16" ma:contentTypeDescription="Opprett et nytt dokument." ma:contentTypeScope="" ma:versionID="63070f66ca7f97315e0f6f08521dcf33">
  <xsd:schema xmlns:xsd="http://www.w3.org/2001/XMLSchema" xmlns:xs="http://www.w3.org/2001/XMLSchema" xmlns:p="http://schemas.microsoft.com/office/2006/metadata/properties" xmlns:ns2="a3bf299a-a40a-46f1-bc40-01b61af0e7e1" xmlns:ns3="1eb9ecfb-c725-4f2f-975e-6f6f854a1c91" targetNamespace="http://schemas.microsoft.com/office/2006/metadata/properties" ma:root="true" ma:fieldsID="fe6ed43d94127b27f1c4111c7466f381" ns2:_="" ns3:_="">
    <xsd:import namespace="a3bf299a-a40a-46f1-bc40-01b61af0e7e1"/>
    <xsd:import namespace="1eb9ecfb-c725-4f2f-975e-6f6f854a1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f299a-a40a-46f1-bc40-01b61af0e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b029f158-55f0-4782-8078-31d5a0a9e1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9ecfb-c725-4f2f-975e-6f6f854a1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4e9a30f-2c08-4aca-be77-a88757a36161}" ma:internalName="TaxCatchAll" ma:showField="CatchAllData" ma:web="1eb9ecfb-c725-4f2f-975e-6f6f854a1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824B5-7046-4BAC-A558-CACE3056ABA1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1eb9ecfb-c725-4f2f-975e-6f6f854a1c91"/>
    <ds:schemaRef ds:uri="a3bf299a-a40a-46f1-bc40-01b61af0e7e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3F62CB6-FE4D-4AB2-9FE0-398BA49669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7C2BA6-A627-4AB8-9330-2BAFA9F1A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f299a-a40a-46f1-bc40-01b61af0e7e1"/>
    <ds:schemaRef ds:uri="1eb9ecfb-c725-4f2f-975e-6f6f854a1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Stortinget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Reitan Ellen</dc:creator>
  <cp:keywords/>
  <dc:description/>
  <cp:lastModifiedBy>Christian Samuelsen</cp:lastModifiedBy>
  <cp:revision/>
  <cp:lastPrinted>2024-06-17T02:24:52Z</cp:lastPrinted>
  <dcterms:created xsi:type="dcterms:W3CDTF">2022-05-25T08:05:33Z</dcterms:created>
  <dcterms:modified xsi:type="dcterms:W3CDTF">2024-06-17T07:32:39Z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0x010100F4116FF16B1CE84C9EB8E1731B6E5E7D</vt:lpwstr>
  </property>
</Properties>
</file>