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ortinget-my.sharepoint.com/personal/inger_johanne_sveen_stortinget_no/Documents/02 - Finanskomiteen/05 - Statsbudsjettet 2025/ENIGHET/Til publisering 01.12 kl. 18.56/"/>
    </mc:Choice>
  </mc:AlternateContent>
  <xr:revisionPtr revIDLastSave="4" documentId="8_{5E8570CF-2A04-40F0-96DB-EBF8AB10FCB8}" xr6:coauthVersionLast="47" xr6:coauthVersionMax="47" xr10:uidLastSave="{08667A41-89E7-4CD1-8691-A7EF7A58826D}"/>
  <bookViews>
    <workbookView xWindow="-98" yWindow="-98" windowWidth="19396" windowHeight="11475" xr2:uid="{00000000-000D-0000-FFFF-FFFF00000000}"/>
  </bookViews>
  <sheets>
    <sheet name="B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39" i="1"/>
  <c r="E95" i="1"/>
  <c r="E106" i="1"/>
  <c r="E114" i="1" l="1"/>
  <c r="E81" i="1" l="1"/>
  <c r="E9" i="1"/>
  <c r="E13" i="1"/>
  <c r="E8" i="1"/>
  <c r="E45" i="1" l="1"/>
  <c r="E97" i="1" s="1"/>
  <c r="E7" i="1" s="1"/>
  <c r="E11" i="1" s="1"/>
</calcChain>
</file>

<file path=xl/sharedStrings.xml><?xml version="1.0" encoding="utf-8"?>
<sst xmlns="http://schemas.openxmlformats.org/spreadsheetml/2006/main" count="190" uniqueCount="126">
  <si>
    <t>Endringer</t>
  </si>
  <si>
    <t>Beløp (mill. kr.)</t>
  </si>
  <si>
    <t>Utgiftsendringer over streken</t>
  </si>
  <si>
    <t>Inndekninger</t>
  </si>
  <si>
    <t>Sum endring oljepengebruk</t>
  </si>
  <si>
    <t>Dep</t>
  </si>
  <si>
    <t>Kap.</t>
  </si>
  <si>
    <t>Post</t>
  </si>
  <si>
    <t>Beskrivelse av tiltak</t>
  </si>
  <si>
    <t>Velferd og fordeling</t>
  </si>
  <si>
    <t>KDD</t>
  </si>
  <si>
    <t>AID</t>
  </si>
  <si>
    <t>KD</t>
  </si>
  <si>
    <t>Etter- og videreutdanning - kompetansereform for industrien (pilot)</t>
  </si>
  <si>
    <t>HOD</t>
  </si>
  <si>
    <t xml:space="preserve">JD </t>
  </si>
  <si>
    <t>Sum velferd og fordeling</t>
  </si>
  <si>
    <t>Bolig</t>
  </si>
  <si>
    <t>Sum bolig</t>
  </si>
  <si>
    <t>Omstilling og natur</t>
  </si>
  <si>
    <t xml:space="preserve">KLD </t>
  </si>
  <si>
    <t xml:space="preserve">ED </t>
  </si>
  <si>
    <t>Energieffektivisering kommunale bygg</t>
  </si>
  <si>
    <t>KLD</t>
  </si>
  <si>
    <t>Sum miljø</t>
  </si>
  <si>
    <t>Kultur og samfunn</t>
  </si>
  <si>
    <t xml:space="preserve">BFD </t>
  </si>
  <si>
    <t>Doble tilskuddsordningen for utbygging og bygningsmessig oppgradering av krisesenter</t>
  </si>
  <si>
    <t>KUD</t>
  </si>
  <si>
    <t>Støtte til FRI - rosa kompetanse barnevern</t>
  </si>
  <si>
    <t>Støtte til FRI - Rosa kompetanse justis</t>
  </si>
  <si>
    <t>Sum kultur og samfunn</t>
  </si>
  <si>
    <t>Sum utgiftsendringer</t>
  </si>
  <si>
    <t>Sum inndekninger</t>
  </si>
  <si>
    <t>50/70</t>
  </si>
  <si>
    <t>Styrke tverrfaglig spesialisert rusbehandling (TSB)</t>
  </si>
  <si>
    <t>Energieffektivisering Enova</t>
  </si>
  <si>
    <t xml:space="preserve">Naturrestaurering og tiltak for Oslofjorden </t>
  </si>
  <si>
    <t>Renteinntekter Bane Nor</t>
  </si>
  <si>
    <t>Økt bemanning i barnehagene fra 1. januar</t>
  </si>
  <si>
    <t>Styrke bekjempelsen av pukkellaks</t>
  </si>
  <si>
    <t>Styrke den nasjonale støttegruppen etter 22. juli</t>
  </si>
  <si>
    <t>Natursats</t>
  </si>
  <si>
    <t>Klimasats</t>
  </si>
  <si>
    <t>Stimulering til friluftsaktivitet</t>
  </si>
  <si>
    <t>Skogvern</t>
  </si>
  <si>
    <t>KD/NFD</t>
  </si>
  <si>
    <t>Restaurering av myr</t>
  </si>
  <si>
    <t>Utgift</t>
  </si>
  <si>
    <t>2025            (mill. kroner)</t>
  </si>
  <si>
    <t>Tilskudd til utvidelse og styrking av den offentlige tannhelsetjenesten, inkludert flere tannpleiere    </t>
  </si>
  <si>
    <t>SD</t>
  </si>
  <si>
    <t>Saminor</t>
  </si>
  <si>
    <t>JD</t>
  </si>
  <si>
    <t>Økt bemanning i fengslene</t>
  </si>
  <si>
    <t>Enova, klimatiltak i kvotepliktig sektor</t>
  </si>
  <si>
    <t xml:space="preserve">KUD </t>
  </si>
  <si>
    <t>Melahuset</t>
  </si>
  <si>
    <t>Leveld kunstnartun</t>
  </si>
  <si>
    <t>Fjellrev</t>
  </si>
  <si>
    <t>Øke tilskuddet til integreringsarbeid i regi av frivillige organisasjoner</t>
  </si>
  <si>
    <t>Norsk skogfinsk museum</t>
  </si>
  <si>
    <t>Øke tilskudd til spesielle rettshjelpstiltak, som bl.a. Jussbuss, Gatejuristen, JURK og NOAS</t>
  </si>
  <si>
    <t>Øke tilskuddet til organisasjoner som Røde Kors' nettverk etter soning, RøverRadion, WayBack, Aurora,  og Musikk i fengsel og frihet.</t>
  </si>
  <si>
    <t>BFD</t>
  </si>
  <si>
    <t>Øke støtten til akuttovernattingstilbud og andre humanitære tiltak</t>
  </si>
  <si>
    <t>COAT</t>
  </si>
  <si>
    <t>1136*</t>
  </si>
  <si>
    <t xml:space="preserve">Hurtigdomstol, utvidelse til Agder og Øst politidistrikt </t>
  </si>
  <si>
    <t>Kvensk språk og kultur</t>
  </si>
  <si>
    <t>Studentboliger. Økt tilskuddssats på 40 prosent for 1650 hybelenheter</t>
  </si>
  <si>
    <t>Studentboliger. 1400 nye hybelenheter med tilskuddssats på 40 prosent</t>
  </si>
  <si>
    <t>7*</t>
  </si>
  <si>
    <t>Øke låneramma til Husbanken med 3 milliarder - avdrag</t>
  </si>
  <si>
    <t>Øke låneramma til Husbanken med 3 milliarder - renter</t>
  </si>
  <si>
    <t>Opprette flere stillinger for nyutdannede leger (LIS1-stillinger)</t>
  </si>
  <si>
    <t>flere</t>
  </si>
  <si>
    <t>Øke bemanningen i SFO fra 1. august</t>
  </si>
  <si>
    <t>Samisk helseteam i sør- og lulesamisk områder</t>
  </si>
  <si>
    <t>Styrke innkjøpsordningen for sakprosa</t>
  </si>
  <si>
    <t>Studium Actoris</t>
  </si>
  <si>
    <t>Cirka teater</t>
  </si>
  <si>
    <t>Tilskuddsordningen for nasjonale kulturbygg, øremerket Kloden teater</t>
  </si>
  <si>
    <t>Kloden teater, drift</t>
  </si>
  <si>
    <t>Øvrige prioriteringer</t>
  </si>
  <si>
    <t>DFD</t>
  </si>
  <si>
    <t>Statsforvalteren, tilsyn enslige mindreårige asylsøkere</t>
  </si>
  <si>
    <t>Sum øvrige prioriteringer</t>
  </si>
  <si>
    <t>FIN</t>
  </si>
  <si>
    <t>Sum skatte- og avgiftendringer</t>
  </si>
  <si>
    <t>Fjerne de negative satsene for ladbare hybridbiler, virkning fra 1. april</t>
  </si>
  <si>
    <t>*1155</t>
  </si>
  <si>
    <t>Skatte- og avgiftsendringer (påvirker oljepengebruken)</t>
  </si>
  <si>
    <t>Endringer skatter og avgifter på sokkelen (påvirker ikke oljepengebruken)</t>
  </si>
  <si>
    <t>Øke minstepensjonen for enslige med 6000 fra 1. mai</t>
  </si>
  <si>
    <t>Søkbar pott til å øke kvaliteten i SFO, blant annet gjennom samarbeid med kulturskolen- og idrettslag</t>
  </si>
  <si>
    <t>Flere</t>
  </si>
  <si>
    <t>Vestfoldbanen (reguleringsarbeid Stokke-Sandefjord)</t>
  </si>
  <si>
    <t>Nedrusting, kjernefysisk sikkerhet</t>
  </si>
  <si>
    <t>Fredsorganisasjoner</t>
  </si>
  <si>
    <t>UD</t>
  </si>
  <si>
    <t>Humanitært initiativ</t>
  </si>
  <si>
    <t>Studiestøtten (basislånet) økes 10 prosent</t>
  </si>
  <si>
    <t>Aktivitetstilbud for barn på mottak</t>
  </si>
  <si>
    <t>Redusere innslagspunktet i CO2-komponenten i engangsavgiften til 60 g/km fra 1. april  </t>
  </si>
  <si>
    <t>Styrke den øremerkede ordningen med styrket barnefaglig kompetanse i EMA-mottak</t>
  </si>
  <si>
    <t>Ny</t>
  </si>
  <si>
    <t>Sivilsamfunn</t>
  </si>
  <si>
    <t>Øke barnetrygden med 202 kr i måneden fra 1. mai</t>
  </si>
  <si>
    <t>Griegakademiet</t>
  </si>
  <si>
    <t>Øke CO2-komponenten i engangsavgiften for varebil med 10 % fra 1. april</t>
  </si>
  <si>
    <t>500 kvoteflyktninger inkl. forslag i statsbudsjettet</t>
  </si>
  <si>
    <t>Fjerne avkorting i bostøtteordningen, AAP- og dagpengemottakere</t>
  </si>
  <si>
    <t>Øke barnefaglig kompetanse i ordinære mottak med EMA med  følgeperson</t>
  </si>
  <si>
    <t>Styrke UDI med 4 årsverk for å kartlegge omsorgsituasjonen til EMA med følgeperson</t>
  </si>
  <si>
    <t>Opprettholde skattefrihet for minste pensjonsnivå for enslige når denne økes med 6 000 kroner fra 1. mai 2025</t>
  </si>
  <si>
    <t>Øke CO2-avgiften på sokkelen med 16 % (som på land)</t>
  </si>
  <si>
    <t>Øke låneramma til Husbanken med 3 mrd. kroner</t>
  </si>
  <si>
    <t>2025           (mill. kroner)</t>
  </si>
  <si>
    <t>Skatt og avgift</t>
  </si>
  <si>
    <t>Udisponerte midler, pga feil i beregning.</t>
  </si>
  <si>
    <t>Budsjettforlik, AP/SP og SV - tall</t>
  </si>
  <si>
    <t>75 % rabatt på tannhelse for 25-, 26-, 27- og 28-åringer fra 1. januar</t>
  </si>
  <si>
    <t>Sist oppdatert: 01.12.2024 kl. 1855</t>
  </si>
  <si>
    <t>Pott til eldrepolitisk tiltak (flere poster)</t>
  </si>
  <si>
    <t>Sametinget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</si>
</sst>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9" fillId="0" borderId="0" xfId="0" applyFont="1" applyAlignment="1">
      <alignment horizontal="left" vertical="top" wrapText="1"/>
    </xf>
    <xf numFmtId="0" fontId="10" fillId="0" borderId="0" xfId="0" applyFont="1"/>
    <xf numFmtId="0" fontId="8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 wrapText="1"/>
    </xf>
    <xf numFmtId="0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wrapText="1"/>
    </xf>
    <xf numFmtId="1" fontId="3" fillId="3" borderId="2" xfId="0" applyNumberFormat="1" applyFont="1" applyFill="1" applyBorder="1" applyAlignment="1">
      <alignment wrapText="1"/>
    </xf>
    <xf numFmtId="0" fontId="11" fillId="0" borderId="0" xfId="0" applyFont="1"/>
    <xf numFmtId="0" fontId="0" fillId="4" borderId="0" xfId="0" applyFill="1"/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1" fontId="3" fillId="4" borderId="6" xfId="0" applyNumberFormat="1" applyFont="1" applyFill="1" applyBorder="1" applyAlignment="1">
      <alignment wrapText="1"/>
    </xf>
    <xf numFmtId="0" fontId="4" fillId="5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 wrapText="1"/>
    </xf>
    <xf numFmtId="1" fontId="3" fillId="5" borderId="8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left" wrapText="1"/>
    </xf>
    <xf numFmtId="1" fontId="3" fillId="4" borderId="0" xfId="0" applyNumberFormat="1" applyFont="1" applyFill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1" fontId="3" fillId="3" borderId="10" xfId="0" applyNumberFormat="1" applyFont="1" applyFill="1" applyBorder="1" applyAlignment="1">
      <alignment wrapText="1"/>
    </xf>
    <xf numFmtId="0" fontId="4" fillId="5" borderId="13" xfId="0" applyFont="1" applyFill="1" applyBorder="1" applyAlignment="1">
      <alignment horizontal="left"/>
    </xf>
    <xf numFmtId="0" fontId="4" fillId="5" borderId="0" xfId="0" applyFont="1" applyFill="1" applyAlignment="1">
      <alignment horizontal="left" wrapText="1"/>
    </xf>
    <xf numFmtId="1" fontId="3" fillId="5" borderId="0" xfId="0" applyNumberFormat="1" applyFont="1" applyFill="1" applyAlignment="1">
      <alignment wrapText="1"/>
    </xf>
    <xf numFmtId="0" fontId="4" fillId="4" borderId="13" xfId="0" applyFont="1" applyFill="1" applyBorder="1" applyAlignment="1">
      <alignment horizontal="left" wrapText="1"/>
    </xf>
    <xf numFmtId="164" fontId="0" fillId="0" borderId="0" xfId="0" applyNumberFormat="1"/>
    <xf numFmtId="0" fontId="4" fillId="4" borderId="13" xfId="0" applyFont="1" applyFill="1" applyBorder="1" applyAlignment="1">
      <alignment horizontal="left"/>
    </xf>
    <xf numFmtId="0" fontId="3" fillId="4" borderId="0" xfId="0" applyFont="1" applyFill="1" applyAlignment="1">
      <alignment horizontal="left" wrapText="1"/>
    </xf>
    <xf numFmtId="1" fontId="3" fillId="3" borderId="5" xfId="0" applyNumberFormat="1" applyFont="1" applyFill="1" applyBorder="1" applyAlignment="1">
      <alignment wrapText="1"/>
    </xf>
    <xf numFmtId="1" fontId="3" fillId="3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 wrapText="1"/>
    </xf>
    <xf numFmtId="1" fontId="3" fillId="3" borderId="13" xfId="0" applyNumberFormat="1" applyFont="1" applyFill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3" fontId="14" fillId="3" borderId="2" xfId="0" applyNumberFormat="1" applyFont="1" applyFill="1" applyBorder="1" applyAlignment="1">
      <alignment wrapText="1"/>
    </xf>
    <xf numFmtId="3" fontId="0" fillId="0" borderId="1" xfId="0" applyNumberFormat="1" applyBorder="1"/>
    <xf numFmtId="0" fontId="0" fillId="0" borderId="3" xfId="0" applyBorder="1" applyAlignment="1">
      <alignment wrapText="1"/>
    </xf>
    <xf numFmtId="3" fontId="0" fillId="0" borderId="3" xfId="0" applyNumberFormat="1" applyBorder="1" applyAlignment="1">
      <alignment wrapText="1"/>
    </xf>
    <xf numFmtId="9" fontId="7" fillId="0" borderId="3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2" xfId="2" applyNumberFormat="1" applyFont="1" applyBorder="1" applyAlignment="1">
      <alignment horizontal="right" wrapText="1"/>
    </xf>
    <xf numFmtId="164" fontId="3" fillId="0" borderId="2" xfId="2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1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1" xfId="0" applyFont="1" applyBorder="1"/>
    <xf numFmtId="0" fontId="9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1" fontId="5" fillId="0" borderId="16" xfId="0" applyNumberFormat="1" applyFont="1" applyBorder="1" applyAlignment="1">
      <alignment wrapText="1"/>
    </xf>
    <xf numFmtId="165" fontId="5" fillId="0" borderId="16" xfId="0" applyNumberFormat="1" applyFont="1" applyBorder="1" applyAlignment="1">
      <alignment wrapText="1"/>
    </xf>
    <xf numFmtId="1" fontId="5" fillId="0" borderId="15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0" borderId="1" xfId="0" applyBorder="1"/>
    <xf numFmtId="0" fontId="0" fillId="0" borderId="7" xfId="0" applyBorder="1" applyAlignment="1">
      <alignment wrapText="1"/>
    </xf>
    <xf numFmtId="0" fontId="4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3" fillId="3" borderId="30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27" xfId="0" applyFont="1" applyFill="1" applyBorder="1" applyAlignment="1">
      <alignment horizontal="left" wrapText="1"/>
    </xf>
    <xf numFmtId="0" fontId="13" fillId="3" borderId="21" xfId="0" applyFont="1" applyFill="1" applyBorder="1" applyAlignment="1">
      <alignment horizontal="left" wrapText="1"/>
    </xf>
    <xf numFmtId="0" fontId="13" fillId="3" borderId="22" xfId="0" applyFont="1" applyFill="1" applyBorder="1" applyAlignment="1">
      <alignment horizontal="left" wrapText="1"/>
    </xf>
    <xf numFmtId="0" fontId="13" fillId="3" borderId="23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12" fillId="0" borderId="0" xfId="0" applyFont="1"/>
    <xf numFmtId="0" fontId="0" fillId="0" borderId="0" xfId="0"/>
    <xf numFmtId="0" fontId="4" fillId="3" borderId="14" xfId="0" applyFont="1" applyFill="1" applyBorder="1" applyAlignment="1">
      <alignment horizontal="left" wrapText="1"/>
    </xf>
    <xf numFmtId="0" fontId="4" fillId="3" borderId="25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</cellXfs>
  <cellStyles count="3">
    <cellStyle name="Hyperlink" xfId="1" xr:uid="{00000000-000B-0000-0000-000008000000}"/>
    <cellStyle name="Komma" xfId="2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D158"/>
  <sheetViews>
    <sheetView tabSelected="1" zoomScale="87" zoomScaleNormal="100" workbookViewId="0">
      <selection activeCell="F17" sqref="F17"/>
    </sheetView>
  </sheetViews>
  <sheetFormatPr baseColWidth="10" defaultColWidth="9.1328125" defaultRowHeight="15" customHeight="1" x14ac:dyDescent="0.45"/>
  <cols>
    <col min="1" max="1" width="7" style="2" customWidth="1"/>
    <col min="2" max="2" width="9.59765625" style="2" customWidth="1"/>
    <col min="3" max="3" width="7.1328125" style="2" bestFit="1" customWidth="1"/>
    <col min="4" max="4" width="63" style="2" customWidth="1"/>
    <col min="5" max="5" width="13.265625" style="2" customWidth="1"/>
    <col min="6" max="6" width="11.265625" bestFit="1" customWidth="1"/>
  </cols>
  <sheetData>
    <row r="2" spans="1:6" ht="25.5" x14ac:dyDescent="0.75">
      <c r="A2" s="121" t="s">
        <v>121</v>
      </c>
      <c r="B2" s="122"/>
      <c r="C2" s="122"/>
      <c r="D2" s="122"/>
      <c r="E2" s="122"/>
    </row>
    <row r="3" spans="1:6" ht="14.25" x14ac:dyDescent="0.45">
      <c r="A3" t="s">
        <v>123</v>
      </c>
      <c r="B3"/>
      <c r="C3"/>
      <c r="D3"/>
    </row>
    <row r="4" spans="1:6" ht="14.25" x14ac:dyDescent="0.45">
      <c r="B4" s="8"/>
      <c r="D4" s="8"/>
    </row>
    <row r="5" spans="1:6" ht="14.25" x14ac:dyDescent="0.45"/>
    <row r="6" spans="1:6" ht="14.25" x14ac:dyDescent="0.45">
      <c r="D6" s="12" t="s">
        <v>0</v>
      </c>
      <c r="E6" s="12" t="s">
        <v>1</v>
      </c>
    </row>
    <row r="7" spans="1:6" ht="14.25" x14ac:dyDescent="0.45">
      <c r="D7" s="10" t="s">
        <v>2</v>
      </c>
      <c r="E7" s="58">
        <f>E97</f>
        <v>7020.2500000000009</v>
      </c>
      <c r="F7" s="38"/>
    </row>
    <row r="8" spans="1:6" ht="14.25" x14ac:dyDescent="0.45">
      <c r="D8" s="10" t="s">
        <v>3</v>
      </c>
      <c r="E8" s="58">
        <f>E114*-1</f>
        <v>619.79999999999995</v>
      </c>
    </row>
    <row r="9" spans="1:6" ht="14.25" x14ac:dyDescent="0.45">
      <c r="D9" s="10" t="s">
        <v>92</v>
      </c>
      <c r="E9" s="58">
        <f>E106</f>
        <v>-486</v>
      </c>
    </row>
    <row r="10" spans="1:6" ht="14.25" x14ac:dyDescent="0.45">
      <c r="D10" s="10"/>
      <c r="E10" s="58">
        <v>0</v>
      </c>
    </row>
    <row r="11" spans="1:6" ht="15" customHeight="1" x14ac:dyDescent="0.45">
      <c r="D11" s="12" t="s">
        <v>4</v>
      </c>
      <c r="E11" s="59">
        <f>E7-E10-E8-E9</f>
        <v>6886.4500000000007</v>
      </c>
    </row>
    <row r="12" spans="1:6" ht="14.25" x14ac:dyDescent="0.45">
      <c r="D12" s="12"/>
      <c r="E12" s="13"/>
    </row>
    <row r="13" spans="1:6" ht="14.25" x14ac:dyDescent="0.45">
      <c r="D13" s="10" t="s">
        <v>93</v>
      </c>
      <c r="E13" s="11" t="str">
        <f>E105</f>
        <v>*1155</v>
      </c>
    </row>
    <row r="14" spans="1:6" s="17" customFormat="1" ht="14.25" x14ac:dyDescent="0.45">
      <c r="A14" s="2"/>
      <c r="B14" s="2"/>
      <c r="C14" s="2"/>
      <c r="D14" s="10"/>
      <c r="E14" s="10"/>
    </row>
    <row r="15" spans="1:6" s="17" customFormat="1" ht="14.25" x14ac:dyDescent="0.45">
      <c r="A15" s="2"/>
      <c r="B15" s="2"/>
      <c r="C15" s="2"/>
      <c r="D15" s="2"/>
      <c r="E15" s="2"/>
    </row>
    <row r="16" spans="1:6" s="17" customFormat="1" ht="14.25" x14ac:dyDescent="0.45">
      <c r="A16" s="2"/>
      <c r="B16" s="2"/>
      <c r="C16" s="2"/>
      <c r="D16" s="2"/>
      <c r="E16" s="2"/>
    </row>
    <row r="17" spans="1:108" s="1" customFormat="1" ht="18" x14ac:dyDescent="0.55000000000000004">
      <c r="A17" s="16" t="s">
        <v>48</v>
      </c>
      <c r="B17" s="2"/>
      <c r="C17" s="2"/>
      <c r="D17" s="2"/>
      <c r="E17" s="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</row>
    <row r="18" spans="1:108" s="1" customFormat="1" ht="28.5" x14ac:dyDescent="0.45">
      <c r="A18" s="22" t="s">
        <v>5</v>
      </c>
      <c r="B18" s="22" t="s">
        <v>6</v>
      </c>
      <c r="C18" s="22" t="s">
        <v>7</v>
      </c>
      <c r="D18" s="23" t="s">
        <v>8</v>
      </c>
      <c r="E18" s="22" t="s">
        <v>49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</row>
    <row r="19" spans="1:108" ht="14.25" x14ac:dyDescent="0.45">
      <c r="A19" s="18"/>
      <c r="B19" s="19"/>
      <c r="C19" s="19"/>
      <c r="D19" s="20"/>
      <c r="E19" s="19"/>
      <c r="G19" s="3"/>
      <c r="H19" s="3"/>
      <c r="I19" s="3"/>
      <c r="J19" s="3"/>
      <c r="K19" s="3"/>
    </row>
    <row r="20" spans="1:108" s="1" customFormat="1" ht="14.25" x14ac:dyDescent="0.45">
      <c r="A20" s="39" t="s">
        <v>9</v>
      </c>
      <c r="B20" s="29"/>
      <c r="C20" s="29"/>
      <c r="D20" s="40"/>
      <c r="E20" s="2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</row>
    <row r="21" spans="1:108" s="1" customFormat="1" ht="14.25" x14ac:dyDescent="0.45">
      <c r="A21" s="43" t="s">
        <v>64</v>
      </c>
      <c r="B21" s="43">
        <v>845</v>
      </c>
      <c r="C21" s="43">
        <v>70</v>
      </c>
      <c r="D21" s="43" t="s">
        <v>108</v>
      </c>
      <c r="E21" s="61">
        <v>1787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</row>
    <row r="22" spans="1:108" s="1" customFormat="1" ht="14.25" x14ac:dyDescent="0.45">
      <c r="A22" s="46" t="s">
        <v>10</v>
      </c>
      <c r="B22" s="46">
        <v>571</v>
      </c>
      <c r="C22" s="46">
        <v>60</v>
      </c>
      <c r="D22" s="43" t="s">
        <v>77</v>
      </c>
      <c r="E22" s="61">
        <v>550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</row>
    <row r="23" spans="1:108" ht="14.25" x14ac:dyDescent="0.45">
      <c r="A23" s="57" t="s">
        <v>14</v>
      </c>
      <c r="B23" s="57">
        <v>572</v>
      </c>
      <c r="C23" s="57">
        <v>60</v>
      </c>
      <c r="D23" s="62" t="s">
        <v>122</v>
      </c>
      <c r="E23" s="61">
        <v>420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</row>
    <row r="24" spans="1:108" ht="28.5" x14ac:dyDescent="0.45">
      <c r="A24" s="43" t="s">
        <v>14</v>
      </c>
      <c r="B24" s="43">
        <v>572</v>
      </c>
      <c r="C24" s="43">
        <v>60</v>
      </c>
      <c r="D24" s="62" t="s">
        <v>50</v>
      </c>
      <c r="E24" s="61">
        <v>100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</row>
    <row r="25" spans="1:108" ht="14.25" x14ac:dyDescent="0.45">
      <c r="A25" s="46" t="s">
        <v>10</v>
      </c>
      <c r="B25" s="46">
        <v>571</v>
      </c>
      <c r="C25" s="46">
        <v>60</v>
      </c>
      <c r="D25" s="43" t="s">
        <v>39</v>
      </c>
      <c r="E25" s="61">
        <v>550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</row>
    <row r="26" spans="1:108" ht="14.25" x14ac:dyDescent="0.45">
      <c r="A26" s="63" t="s">
        <v>11</v>
      </c>
      <c r="B26" s="63">
        <v>2670</v>
      </c>
      <c r="C26" s="63">
        <v>73</v>
      </c>
      <c r="D26" s="64" t="s">
        <v>94</v>
      </c>
      <c r="E26" s="65">
        <v>276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</row>
    <row r="27" spans="1:108" ht="14.25" x14ac:dyDescent="0.45">
      <c r="A27" s="43" t="s">
        <v>11</v>
      </c>
      <c r="B27" s="43">
        <v>581</v>
      </c>
      <c r="C27" s="43">
        <v>70</v>
      </c>
      <c r="D27" s="43" t="s">
        <v>112</v>
      </c>
      <c r="E27" s="61">
        <v>80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</row>
    <row r="28" spans="1:108" ht="14.25" x14ac:dyDescent="0.45">
      <c r="A28" s="43" t="s">
        <v>14</v>
      </c>
      <c r="B28" s="43">
        <v>601</v>
      </c>
      <c r="C28" s="43">
        <v>76</v>
      </c>
      <c r="D28" s="43" t="s">
        <v>124</v>
      </c>
      <c r="E28" s="61">
        <v>20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</row>
    <row r="29" spans="1:108" ht="28.5" x14ac:dyDescent="0.45">
      <c r="A29" s="43" t="s">
        <v>12</v>
      </c>
      <c r="B29" s="43"/>
      <c r="C29" s="43" t="s">
        <v>106</v>
      </c>
      <c r="D29" s="43" t="s">
        <v>95</v>
      </c>
      <c r="E29" s="73">
        <v>20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</row>
    <row r="30" spans="1:108" ht="14.25" x14ac:dyDescent="0.45">
      <c r="A30" s="43" t="s">
        <v>12</v>
      </c>
      <c r="B30" s="43">
        <v>2410</v>
      </c>
      <c r="C30" s="43" t="s">
        <v>76</v>
      </c>
      <c r="D30" s="43" t="s">
        <v>102</v>
      </c>
      <c r="E30" s="73">
        <v>337.6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</row>
    <row r="31" spans="1:108" ht="14.25" x14ac:dyDescent="0.45">
      <c r="A31" s="57" t="s">
        <v>46</v>
      </c>
      <c r="B31" s="57">
        <v>257</v>
      </c>
      <c r="C31" s="57">
        <v>70</v>
      </c>
      <c r="D31" s="62" t="s">
        <v>13</v>
      </c>
      <c r="E31" s="73">
        <v>25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</row>
    <row r="32" spans="1:108" ht="14.25" x14ac:dyDescent="0.45">
      <c r="A32" s="43" t="s">
        <v>11</v>
      </c>
      <c r="B32" s="43">
        <v>621</v>
      </c>
      <c r="C32" s="43">
        <v>70</v>
      </c>
      <c r="D32" s="43" t="s">
        <v>65</v>
      </c>
      <c r="E32" s="74">
        <v>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</row>
    <row r="33" spans="1:106" ht="14.25" x14ac:dyDescent="0.45">
      <c r="A33" s="66" t="s">
        <v>14</v>
      </c>
      <c r="B33" s="66">
        <v>732</v>
      </c>
      <c r="C33" s="75">
        <v>72</v>
      </c>
      <c r="D33" s="66" t="s">
        <v>35</v>
      </c>
      <c r="E33" s="68">
        <v>200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</row>
    <row r="34" spans="1:106" ht="15" customHeight="1" x14ac:dyDescent="0.45">
      <c r="A34" s="69" t="s">
        <v>53</v>
      </c>
      <c r="B34" s="68">
        <v>430</v>
      </c>
      <c r="C34" s="70">
        <v>1</v>
      </c>
      <c r="D34" s="61" t="s">
        <v>54</v>
      </c>
      <c r="E34" s="71">
        <v>100</v>
      </c>
    </row>
    <row r="35" spans="1:106" ht="15" customHeight="1" x14ac:dyDescent="0.45">
      <c r="A35" s="61" t="s">
        <v>15</v>
      </c>
      <c r="B35" s="43">
        <v>410</v>
      </c>
      <c r="C35" s="72">
        <v>1</v>
      </c>
      <c r="D35" s="61" t="s">
        <v>68</v>
      </c>
      <c r="E35" s="71">
        <v>33.1</v>
      </c>
    </row>
    <row r="36" spans="1:106" ht="28.5" x14ac:dyDescent="0.45">
      <c r="A36" s="61" t="s">
        <v>53</v>
      </c>
      <c r="B36" s="43">
        <v>470</v>
      </c>
      <c r="C36" s="43">
        <v>72</v>
      </c>
      <c r="D36" s="61" t="s">
        <v>62</v>
      </c>
      <c r="E36" s="61">
        <v>11</v>
      </c>
    </row>
    <row r="37" spans="1:106" s="17" customFormat="1" ht="28.5" x14ac:dyDescent="0.45">
      <c r="A37" s="61" t="s">
        <v>53</v>
      </c>
      <c r="B37" s="43">
        <v>430</v>
      </c>
      <c r="C37" s="43">
        <v>70</v>
      </c>
      <c r="D37" s="61" t="s">
        <v>63</v>
      </c>
      <c r="E37" s="61">
        <v>10</v>
      </c>
      <c r="F37"/>
      <c r="G37"/>
      <c r="H37"/>
    </row>
    <row r="38" spans="1:106" s="17" customFormat="1" ht="14.25" x14ac:dyDescent="0.45">
      <c r="A38" s="61" t="s">
        <v>14</v>
      </c>
      <c r="B38" s="43">
        <v>732</v>
      </c>
      <c r="C38" s="43">
        <v>70</v>
      </c>
      <c r="D38" s="61" t="s">
        <v>75</v>
      </c>
      <c r="E38" s="61">
        <v>30</v>
      </c>
      <c r="F38"/>
      <c r="G38"/>
      <c r="H38"/>
    </row>
    <row r="39" spans="1:106" s="17" customFormat="1" ht="14.25" x14ac:dyDescent="0.45">
      <c r="A39" s="123" t="s">
        <v>16</v>
      </c>
      <c r="B39" s="124"/>
      <c r="C39" s="124"/>
      <c r="D39" s="125"/>
      <c r="E39" s="28">
        <f>SUM(E21:E38)</f>
        <v>4554.7000000000007</v>
      </c>
    </row>
    <row r="40" spans="1:106" ht="14.25" x14ac:dyDescent="0.45">
      <c r="A40" s="29"/>
      <c r="B40" s="29"/>
      <c r="C40" s="29"/>
      <c r="D40" s="29"/>
      <c r="E40" s="30"/>
    </row>
    <row r="41" spans="1:106" ht="14.25" x14ac:dyDescent="0.45">
      <c r="A41" s="34" t="s">
        <v>17</v>
      </c>
      <c r="B41" s="35"/>
      <c r="C41" s="35"/>
      <c r="D41" s="35"/>
      <c r="E41" s="36"/>
    </row>
    <row r="42" spans="1:106" s="5" customFormat="1" ht="14.25" x14ac:dyDescent="0.45">
      <c r="A42" s="43" t="s">
        <v>10</v>
      </c>
      <c r="B42" s="43">
        <v>2412</v>
      </c>
      <c r="C42" s="43">
        <v>90</v>
      </c>
      <c r="D42" s="43" t="s">
        <v>117</v>
      </c>
      <c r="E42" s="76" t="s">
        <v>67</v>
      </c>
    </row>
    <row r="43" spans="1:106" s="5" customFormat="1" ht="14.25" x14ac:dyDescent="0.45">
      <c r="A43" s="77" t="s">
        <v>12</v>
      </c>
      <c r="B43" s="77">
        <v>270</v>
      </c>
      <c r="C43" s="77">
        <v>75</v>
      </c>
      <c r="D43" s="43" t="s">
        <v>70</v>
      </c>
      <c r="E43" s="76">
        <v>70.599999999999994</v>
      </c>
    </row>
    <row r="44" spans="1:106" s="5" customFormat="1" ht="14.25" x14ac:dyDescent="0.45">
      <c r="A44" s="77" t="s">
        <v>12</v>
      </c>
      <c r="B44" s="77">
        <v>270</v>
      </c>
      <c r="C44" s="77">
        <v>75</v>
      </c>
      <c r="D44" s="43" t="s">
        <v>71</v>
      </c>
      <c r="E44" s="76">
        <v>176</v>
      </c>
    </row>
    <row r="45" spans="1:106" s="5" customFormat="1" ht="14.25" x14ac:dyDescent="0.45">
      <c r="A45" s="126" t="s">
        <v>18</v>
      </c>
      <c r="B45" s="127"/>
      <c r="C45" s="127"/>
      <c r="D45" s="128"/>
      <c r="E45" s="33">
        <f>SUM(E42:E44)</f>
        <v>246.6</v>
      </c>
    </row>
    <row r="46" spans="1:106" ht="14.25" x14ac:dyDescent="0.45">
      <c r="A46" s="18"/>
      <c r="B46" s="19"/>
      <c r="C46" s="19"/>
      <c r="D46" s="19"/>
      <c r="E46" s="21"/>
    </row>
    <row r="47" spans="1:106" ht="14.25" x14ac:dyDescent="0.45">
      <c r="A47" s="24" t="s">
        <v>19</v>
      </c>
      <c r="B47" s="25"/>
      <c r="C47" s="25"/>
      <c r="D47" s="25"/>
      <c r="E47" s="26"/>
    </row>
    <row r="48" spans="1:106" ht="14.25" x14ac:dyDescent="0.45">
      <c r="A48" s="54" t="s">
        <v>20</v>
      </c>
      <c r="B48" s="54">
        <v>1428</v>
      </c>
      <c r="C48" s="54">
        <v>50</v>
      </c>
      <c r="D48" s="78" t="s">
        <v>55</v>
      </c>
      <c r="E48" s="10">
        <v>1000</v>
      </c>
    </row>
    <row r="49" spans="1:105" ht="14.25" x14ac:dyDescent="0.45">
      <c r="A49" s="79" t="s">
        <v>20</v>
      </c>
      <c r="B49" s="79">
        <v>1420</v>
      </c>
      <c r="C49" s="79">
        <v>32</v>
      </c>
      <c r="D49" s="62" t="s">
        <v>45</v>
      </c>
      <c r="E49" s="10">
        <v>200</v>
      </c>
    </row>
    <row r="50" spans="1:105" ht="14.25" x14ac:dyDescent="0.45">
      <c r="A50" s="10" t="s">
        <v>21</v>
      </c>
      <c r="B50" s="10">
        <v>1825</v>
      </c>
      <c r="C50" s="10">
        <v>50</v>
      </c>
      <c r="D50" s="10" t="s">
        <v>36</v>
      </c>
      <c r="E50" s="10">
        <v>100</v>
      </c>
    </row>
    <row r="51" spans="1:105" ht="14.25" x14ac:dyDescent="0.45">
      <c r="A51" s="77" t="s">
        <v>21</v>
      </c>
      <c r="B51" s="77">
        <v>1825</v>
      </c>
      <c r="C51" s="77">
        <v>60</v>
      </c>
      <c r="D51" s="77" t="s">
        <v>22</v>
      </c>
      <c r="E51" s="77">
        <v>150</v>
      </c>
    </row>
    <row r="52" spans="1:105" ht="14.25" x14ac:dyDescent="0.45">
      <c r="A52" s="77" t="s">
        <v>20</v>
      </c>
      <c r="B52" s="77">
        <v>1420</v>
      </c>
      <c r="C52" s="80">
        <v>60</v>
      </c>
      <c r="D52" s="77" t="s">
        <v>42</v>
      </c>
      <c r="E52" s="77">
        <v>100</v>
      </c>
    </row>
    <row r="53" spans="1:105" s="3" customFormat="1" ht="14.25" x14ac:dyDescent="0.45">
      <c r="A53" s="77" t="s">
        <v>23</v>
      </c>
      <c r="B53" s="77">
        <v>1420</v>
      </c>
      <c r="C53" s="77">
        <v>61</v>
      </c>
      <c r="D53" s="77" t="s">
        <v>43</v>
      </c>
      <c r="E53" s="77">
        <v>100</v>
      </c>
    </row>
    <row r="54" spans="1:105" s="3" customFormat="1" ht="14.25" x14ac:dyDescent="0.45">
      <c r="A54" s="81" t="s">
        <v>20</v>
      </c>
      <c r="B54" s="81">
        <v>1420</v>
      </c>
      <c r="C54" s="81">
        <v>80</v>
      </c>
      <c r="D54" s="81" t="s">
        <v>37</v>
      </c>
      <c r="E54" s="81">
        <v>50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</row>
    <row r="55" spans="1:105" s="6" customFormat="1" ht="14.25" x14ac:dyDescent="0.45">
      <c r="A55" s="62" t="s">
        <v>20</v>
      </c>
      <c r="B55" s="62">
        <v>1420</v>
      </c>
      <c r="C55" s="62">
        <v>31</v>
      </c>
      <c r="D55" s="62" t="s">
        <v>47</v>
      </c>
      <c r="E55" s="62">
        <v>30</v>
      </c>
    </row>
    <row r="56" spans="1:105" s="6" customFormat="1" ht="14.25" x14ac:dyDescent="0.45">
      <c r="A56" s="62" t="s">
        <v>20</v>
      </c>
      <c r="B56" s="62">
        <v>1420</v>
      </c>
      <c r="C56" s="62">
        <v>80</v>
      </c>
      <c r="D56" s="57" t="s">
        <v>59</v>
      </c>
      <c r="E56" s="57">
        <v>5</v>
      </c>
    </row>
    <row r="57" spans="1:105" ht="14.25" x14ac:dyDescent="0.45">
      <c r="A57" s="99" t="s">
        <v>20</v>
      </c>
      <c r="B57" s="99">
        <v>1420</v>
      </c>
      <c r="C57" s="99">
        <v>78</v>
      </c>
      <c r="D57" s="99" t="s">
        <v>44</v>
      </c>
      <c r="E57" s="99">
        <v>25</v>
      </c>
      <c r="F57" s="4"/>
      <c r="G57" s="4"/>
    </row>
    <row r="58" spans="1:105" ht="14.25" x14ac:dyDescent="0.45">
      <c r="A58" s="77" t="s">
        <v>20</v>
      </c>
      <c r="B58" s="77">
        <v>1420</v>
      </c>
      <c r="C58" s="77">
        <v>21</v>
      </c>
      <c r="D58" s="10" t="s">
        <v>40</v>
      </c>
      <c r="E58" s="82">
        <v>5</v>
      </c>
      <c r="F58" s="4"/>
      <c r="G58" s="4"/>
    </row>
    <row r="59" spans="1:105" ht="14.25" x14ac:dyDescent="0.45">
      <c r="A59" s="77" t="s">
        <v>51</v>
      </c>
      <c r="B59" s="77">
        <v>1352</v>
      </c>
      <c r="C59" s="77">
        <v>73</v>
      </c>
      <c r="D59" s="10" t="s">
        <v>97</v>
      </c>
      <c r="E59" s="82">
        <v>30</v>
      </c>
      <c r="F59" s="4"/>
      <c r="G59" s="4"/>
    </row>
    <row r="60" spans="1:105" ht="15" customHeight="1" x14ac:dyDescent="0.45">
      <c r="A60" s="57" t="s">
        <v>12</v>
      </c>
      <c r="B60" s="57">
        <v>260</v>
      </c>
      <c r="C60" s="57">
        <v>50</v>
      </c>
      <c r="D60" s="43" t="s">
        <v>66</v>
      </c>
      <c r="E60" s="43">
        <v>20</v>
      </c>
    </row>
    <row r="61" spans="1:105" ht="14.25" x14ac:dyDescent="0.45">
      <c r="A61" s="129" t="s">
        <v>24</v>
      </c>
      <c r="B61" s="130"/>
      <c r="C61" s="130"/>
      <c r="D61" s="131"/>
      <c r="E61" s="41">
        <f>SUM(E48:E60)</f>
        <v>1815</v>
      </c>
      <c r="F61" s="4"/>
      <c r="G61" s="4"/>
    </row>
    <row r="62" spans="1:105" ht="14.25" x14ac:dyDescent="0.45">
      <c r="A62" s="29"/>
      <c r="B62" s="29"/>
      <c r="C62" s="29"/>
      <c r="D62" s="29"/>
      <c r="E62" s="30"/>
      <c r="F62" s="4"/>
      <c r="G62" s="4"/>
    </row>
    <row r="63" spans="1:105" ht="14.25" x14ac:dyDescent="0.45">
      <c r="A63" s="34" t="s">
        <v>25</v>
      </c>
      <c r="B63" s="35"/>
      <c r="C63" s="35"/>
      <c r="D63" s="35"/>
      <c r="E63" s="36"/>
      <c r="F63" s="4"/>
      <c r="G63" s="4"/>
    </row>
    <row r="64" spans="1:105" ht="14.25" x14ac:dyDescent="0.45">
      <c r="A64" s="83" t="s">
        <v>10</v>
      </c>
      <c r="B64" s="96">
        <v>560</v>
      </c>
      <c r="C64" s="96">
        <v>50</v>
      </c>
      <c r="D64" s="84" t="s">
        <v>125</v>
      </c>
      <c r="E64" s="85">
        <v>50</v>
      </c>
      <c r="F64" s="4"/>
      <c r="G64" s="4"/>
    </row>
    <row r="65" spans="1:13" ht="14.25" x14ac:dyDescent="0.45">
      <c r="A65" s="46" t="s">
        <v>10</v>
      </c>
      <c r="B65" s="86">
        <v>567</v>
      </c>
      <c r="C65" s="86">
        <v>73</v>
      </c>
      <c r="D65" s="86" t="s">
        <v>69</v>
      </c>
      <c r="E65" s="43">
        <v>3</v>
      </c>
      <c r="F65" s="4"/>
      <c r="G65" s="4"/>
    </row>
    <row r="66" spans="1:13" ht="14.25" x14ac:dyDescent="0.45">
      <c r="A66" s="57" t="s">
        <v>56</v>
      </c>
      <c r="B66" s="57">
        <v>328</v>
      </c>
      <c r="C66" s="57">
        <v>70</v>
      </c>
      <c r="D66" s="43" t="s">
        <v>61</v>
      </c>
      <c r="E66" s="43">
        <v>3</v>
      </c>
      <c r="F66" s="3"/>
      <c r="G66" s="3"/>
      <c r="H66" s="3"/>
      <c r="I66" s="3"/>
      <c r="J66" s="3"/>
      <c r="K66" s="3"/>
      <c r="L66" s="3"/>
      <c r="M66" s="3"/>
    </row>
    <row r="67" spans="1:13" ht="14.25" x14ac:dyDescent="0.45">
      <c r="A67" s="57" t="s">
        <v>14</v>
      </c>
      <c r="B67" s="57">
        <v>762</v>
      </c>
      <c r="C67" s="57">
        <v>70</v>
      </c>
      <c r="D67" s="43" t="s">
        <v>52</v>
      </c>
      <c r="E67" s="43">
        <v>27</v>
      </c>
      <c r="F67" s="3"/>
      <c r="G67" s="3"/>
      <c r="H67" s="3"/>
      <c r="I67" s="3"/>
      <c r="J67" s="3"/>
      <c r="K67" s="3"/>
      <c r="L67" s="3"/>
      <c r="M67" s="3"/>
    </row>
    <row r="68" spans="1:13" ht="14.25" x14ac:dyDescent="0.45">
      <c r="A68" s="57" t="s">
        <v>14</v>
      </c>
      <c r="B68" s="57">
        <v>732</v>
      </c>
      <c r="C68" s="57">
        <v>70</v>
      </c>
      <c r="D68" s="43" t="s">
        <v>78</v>
      </c>
      <c r="E68" s="43">
        <v>5</v>
      </c>
      <c r="F68" s="3"/>
      <c r="G68" s="3"/>
      <c r="H68" s="3"/>
      <c r="I68" s="3"/>
      <c r="J68" s="3"/>
      <c r="K68" s="3"/>
      <c r="L68" s="3"/>
      <c r="M68" s="3"/>
    </row>
    <row r="69" spans="1:13" ht="14.25" x14ac:dyDescent="0.45">
      <c r="A69" s="62" t="s">
        <v>12</v>
      </c>
      <c r="B69" s="62">
        <v>260</v>
      </c>
      <c r="C69" s="62">
        <v>50</v>
      </c>
      <c r="D69" s="62" t="s">
        <v>109</v>
      </c>
      <c r="E69" s="62">
        <v>10</v>
      </c>
      <c r="F69" s="3"/>
      <c r="G69" s="3"/>
      <c r="H69" s="3"/>
      <c r="I69" s="3"/>
      <c r="J69" s="3"/>
      <c r="K69" s="3"/>
      <c r="L69" s="3"/>
      <c r="M69" s="3"/>
    </row>
    <row r="70" spans="1:13" ht="28.5" x14ac:dyDescent="0.45">
      <c r="A70" s="87" t="s">
        <v>26</v>
      </c>
      <c r="B70" s="43">
        <v>840</v>
      </c>
      <c r="C70" s="43">
        <v>60</v>
      </c>
      <c r="D70" s="43" t="s">
        <v>27</v>
      </c>
      <c r="E70" s="98">
        <v>13.5</v>
      </c>
      <c r="F70" s="3"/>
      <c r="G70" s="3"/>
      <c r="H70" s="3"/>
      <c r="I70" s="3"/>
      <c r="J70" s="3"/>
      <c r="K70" s="3"/>
      <c r="L70" s="3"/>
      <c r="M70" s="3"/>
    </row>
    <row r="71" spans="1:13" ht="14.25" x14ac:dyDescent="0.45">
      <c r="A71" s="87" t="s">
        <v>28</v>
      </c>
      <c r="B71" s="43">
        <v>320</v>
      </c>
      <c r="C71" s="43">
        <v>55</v>
      </c>
      <c r="D71" s="43" t="s">
        <v>79</v>
      </c>
      <c r="E71" s="88">
        <v>5</v>
      </c>
      <c r="F71" s="3"/>
      <c r="G71" s="3"/>
      <c r="H71" s="3"/>
      <c r="I71" s="3"/>
      <c r="J71" s="3"/>
      <c r="K71" s="3"/>
      <c r="L71" s="3"/>
      <c r="M71" s="3"/>
    </row>
    <row r="72" spans="1:13" ht="14.25" x14ac:dyDescent="0.45">
      <c r="A72" s="89" t="s">
        <v>28</v>
      </c>
      <c r="B72" s="90">
        <v>320</v>
      </c>
      <c r="C72" s="90">
        <v>74</v>
      </c>
      <c r="D72" s="43" t="s">
        <v>58</v>
      </c>
      <c r="E72" s="90">
        <v>1</v>
      </c>
      <c r="F72" s="3"/>
      <c r="G72" s="3"/>
      <c r="H72" s="3"/>
      <c r="I72" s="3"/>
      <c r="J72" s="3"/>
      <c r="K72" s="3"/>
      <c r="L72" s="3"/>
      <c r="M72" s="3"/>
    </row>
    <row r="73" spans="1:13" ht="14.25" x14ac:dyDescent="0.45">
      <c r="A73" s="63" t="s">
        <v>28</v>
      </c>
      <c r="B73" s="63">
        <v>320</v>
      </c>
      <c r="C73" s="63">
        <v>75</v>
      </c>
      <c r="D73" s="97" t="s">
        <v>80</v>
      </c>
      <c r="E73" s="64">
        <v>2</v>
      </c>
      <c r="F73" s="3"/>
      <c r="G73" s="3"/>
      <c r="H73" s="3"/>
      <c r="I73" s="3"/>
      <c r="J73" s="3"/>
      <c r="K73" s="3"/>
      <c r="L73" s="3"/>
      <c r="M73" s="3"/>
    </row>
    <row r="74" spans="1:13" ht="14.25" x14ac:dyDescent="0.45">
      <c r="A74" s="46" t="s">
        <v>28</v>
      </c>
      <c r="B74" s="46">
        <v>320</v>
      </c>
      <c r="C74" s="46">
        <v>75</v>
      </c>
      <c r="D74" s="91" t="s">
        <v>81</v>
      </c>
      <c r="E74" s="43">
        <v>2</v>
      </c>
      <c r="F74" s="3"/>
      <c r="G74" s="3"/>
      <c r="H74" s="3"/>
      <c r="I74" s="3"/>
      <c r="J74" s="3"/>
      <c r="K74" s="3"/>
      <c r="L74" s="3"/>
      <c r="M74" s="3"/>
    </row>
    <row r="75" spans="1:13" ht="14.25" x14ac:dyDescent="0.45">
      <c r="A75" s="46" t="s">
        <v>28</v>
      </c>
      <c r="B75" s="46">
        <v>322</v>
      </c>
      <c r="C75" s="46">
        <v>70</v>
      </c>
      <c r="D75" s="46" t="s">
        <v>82</v>
      </c>
      <c r="E75" s="43">
        <v>15</v>
      </c>
      <c r="F75" s="3"/>
      <c r="G75" s="3"/>
      <c r="H75" s="3"/>
      <c r="I75" s="3"/>
      <c r="J75" s="3"/>
      <c r="K75" s="3"/>
      <c r="L75" s="3"/>
      <c r="M75" s="3"/>
    </row>
    <row r="76" spans="1:13" ht="14.25" x14ac:dyDescent="0.45">
      <c r="A76" s="46" t="s">
        <v>56</v>
      </c>
      <c r="B76" s="46">
        <v>323</v>
      </c>
      <c r="C76" s="46">
        <v>70</v>
      </c>
      <c r="D76" s="91" t="s">
        <v>83</v>
      </c>
      <c r="E76" s="43">
        <v>3</v>
      </c>
      <c r="F76" s="3"/>
      <c r="G76" s="3"/>
      <c r="H76" s="3"/>
      <c r="I76" s="3"/>
      <c r="J76" s="3"/>
      <c r="K76" s="3"/>
      <c r="L76" s="3"/>
      <c r="M76" s="3"/>
    </row>
    <row r="77" spans="1:13" ht="14.25" x14ac:dyDescent="0.45">
      <c r="A77" s="92" t="s">
        <v>56</v>
      </c>
      <c r="B77" s="92">
        <v>320</v>
      </c>
      <c r="C77" s="92">
        <v>75</v>
      </c>
      <c r="D77" s="43" t="s">
        <v>57</v>
      </c>
      <c r="E77" s="92">
        <v>1</v>
      </c>
      <c r="F77" s="3"/>
      <c r="G77" s="3"/>
      <c r="H77" s="3"/>
      <c r="I77" s="3"/>
      <c r="J77" s="3"/>
      <c r="K77" s="3"/>
      <c r="L77" s="3"/>
      <c r="M77" s="3"/>
    </row>
    <row r="78" spans="1:13" ht="14.25" x14ac:dyDescent="0.45">
      <c r="A78" s="46" t="s">
        <v>28</v>
      </c>
      <c r="B78" s="46">
        <v>351</v>
      </c>
      <c r="C78" s="46">
        <v>72</v>
      </c>
      <c r="D78" s="46" t="s">
        <v>29</v>
      </c>
      <c r="E78" s="46">
        <v>0.3</v>
      </c>
    </row>
    <row r="79" spans="1:13" s="3" customFormat="1" ht="14.25" x14ac:dyDescent="0.45">
      <c r="A79" s="93" t="s">
        <v>28</v>
      </c>
      <c r="B79" s="10">
        <v>351</v>
      </c>
      <c r="C79" s="10">
        <v>72</v>
      </c>
      <c r="D79" s="46" t="s">
        <v>30</v>
      </c>
      <c r="E79" s="82">
        <v>1</v>
      </c>
    </row>
    <row r="80" spans="1:13" ht="14.25" x14ac:dyDescent="0.45">
      <c r="A80" s="81" t="s">
        <v>12</v>
      </c>
      <c r="B80" s="81">
        <v>226</v>
      </c>
      <c r="C80" s="81">
        <v>21</v>
      </c>
      <c r="D80" s="94" t="s">
        <v>41</v>
      </c>
      <c r="E80" s="95">
        <v>0.95</v>
      </c>
    </row>
    <row r="81" spans="1:5" ht="14.25" x14ac:dyDescent="0.45">
      <c r="A81" s="132" t="s">
        <v>31</v>
      </c>
      <c r="B81" s="133"/>
      <c r="C81" s="133"/>
      <c r="D81" s="134"/>
      <c r="E81" s="33">
        <f>SUM(E64:E80)</f>
        <v>142.75</v>
      </c>
    </row>
    <row r="82" spans="1:5" ht="14.25" x14ac:dyDescent="0.45">
      <c r="A82" s="37"/>
      <c r="B82" s="29"/>
      <c r="C82" s="29"/>
      <c r="D82" s="29"/>
      <c r="E82" s="30"/>
    </row>
    <row r="83" spans="1:5" ht="14.25" x14ac:dyDescent="0.45">
      <c r="A83" s="47" t="s">
        <v>84</v>
      </c>
      <c r="B83" s="48"/>
      <c r="C83" s="48"/>
      <c r="D83" s="48"/>
      <c r="E83" s="30"/>
    </row>
    <row r="84" spans="1:5" ht="14.25" x14ac:dyDescent="0.45">
      <c r="A84" s="63" t="s">
        <v>11</v>
      </c>
      <c r="B84" s="63">
        <v>670</v>
      </c>
      <c r="C84" s="63" t="s">
        <v>76</v>
      </c>
      <c r="D84" s="67" t="s">
        <v>111</v>
      </c>
      <c r="E84" s="88">
        <v>61.5</v>
      </c>
    </row>
    <row r="85" spans="1:5" ht="28.5" x14ac:dyDescent="0.45">
      <c r="A85" s="63" t="s">
        <v>53</v>
      </c>
      <c r="B85" s="63">
        <v>490</v>
      </c>
      <c r="C85" s="63">
        <v>1</v>
      </c>
      <c r="D85" s="63" t="s">
        <v>114</v>
      </c>
      <c r="E85" s="100">
        <v>5</v>
      </c>
    </row>
    <row r="86" spans="1:5" ht="14.25" x14ac:dyDescent="0.45">
      <c r="A86" s="63" t="s">
        <v>53</v>
      </c>
      <c r="B86" s="63">
        <v>490</v>
      </c>
      <c r="C86" s="63">
        <v>21</v>
      </c>
      <c r="D86" s="63" t="s">
        <v>113</v>
      </c>
      <c r="E86" s="100">
        <v>8</v>
      </c>
    </row>
    <row r="87" spans="1:5" ht="28.5" x14ac:dyDescent="0.45">
      <c r="A87" s="63" t="s">
        <v>53</v>
      </c>
      <c r="B87" s="63">
        <v>490</v>
      </c>
      <c r="C87" s="63">
        <v>21</v>
      </c>
      <c r="D87" s="63" t="s">
        <v>105</v>
      </c>
      <c r="E87" s="101">
        <v>16.7</v>
      </c>
    </row>
    <row r="88" spans="1:5" ht="14.25" x14ac:dyDescent="0.45">
      <c r="A88" s="63" t="s">
        <v>53</v>
      </c>
      <c r="B88" s="63">
        <v>490</v>
      </c>
      <c r="C88" s="63">
        <v>71</v>
      </c>
      <c r="D88" s="63" t="s">
        <v>103</v>
      </c>
      <c r="E88" s="100">
        <v>10</v>
      </c>
    </row>
    <row r="89" spans="1:5" ht="14.25" x14ac:dyDescent="0.45">
      <c r="A89" s="46" t="s">
        <v>85</v>
      </c>
      <c r="B89" s="46">
        <v>1520</v>
      </c>
      <c r="C89" s="46">
        <v>1</v>
      </c>
      <c r="D89" s="46" t="s">
        <v>86</v>
      </c>
      <c r="E89" s="102">
        <v>15</v>
      </c>
    </row>
    <row r="90" spans="1:5" ht="14.25" x14ac:dyDescent="0.45">
      <c r="A90" s="68" t="s">
        <v>11</v>
      </c>
      <c r="B90" s="68">
        <v>671</v>
      </c>
      <c r="C90" s="68">
        <v>71</v>
      </c>
      <c r="D90" s="103" t="s">
        <v>60</v>
      </c>
      <c r="E90" s="104">
        <v>10</v>
      </c>
    </row>
    <row r="91" spans="1:5" ht="14.25" x14ac:dyDescent="0.45">
      <c r="A91" s="92" t="s">
        <v>100</v>
      </c>
      <c r="B91" s="105">
        <v>170</v>
      </c>
      <c r="C91" s="105">
        <v>70</v>
      </c>
      <c r="D91" s="76" t="s">
        <v>107</v>
      </c>
      <c r="E91" s="90">
        <v>100</v>
      </c>
    </row>
    <row r="92" spans="1:5" ht="14.25" x14ac:dyDescent="0.45">
      <c r="A92" s="43" t="s">
        <v>100</v>
      </c>
      <c r="B92" s="43">
        <v>118</v>
      </c>
      <c r="C92" s="43">
        <v>72</v>
      </c>
      <c r="D92" s="76" t="s">
        <v>98</v>
      </c>
      <c r="E92" s="90">
        <v>10</v>
      </c>
    </row>
    <row r="93" spans="1:5" ht="14.25" x14ac:dyDescent="0.45">
      <c r="A93" s="43" t="s">
        <v>100</v>
      </c>
      <c r="B93" s="43">
        <v>118</v>
      </c>
      <c r="C93" s="43">
        <v>75</v>
      </c>
      <c r="D93" s="76" t="s">
        <v>99</v>
      </c>
      <c r="E93" s="90">
        <v>10</v>
      </c>
    </row>
    <row r="94" spans="1:5" ht="14.25" x14ac:dyDescent="0.45">
      <c r="A94" s="43" t="s">
        <v>100</v>
      </c>
      <c r="B94" s="43">
        <v>118</v>
      </c>
      <c r="C94" s="43">
        <v>78</v>
      </c>
      <c r="D94" s="76" t="s">
        <v>101</v>
      </c>
      <c r="E94" s="90">
        <v>15</v>
      </c>
    </row>
    <row r="95" spans="1:5" ht="14.25" x14ac:dyDescent="0.45">
      <c r="A95" s="112" t="s">
        <v>87</v>
      </c>
      <c r="B95" s="113"/>
      <c r="C95" s="113"/>
      <c r="D95" s="114"/>
      <c r="E95" s="49">
        <f>SUM(E84:E94)</f>
        <v>261.2</v>
      </c>
    </row>
    <row r="96" spans="1:5" ht="14.25" x14ac:dyDescent="0.45">
      <c r="A96" s="50"/>
      <c r="B96" s="51"/>
      <c r="C96" s="51"/>
      <c r="D96" s="51"/>
      <c r="E96" s="14"/>
    </row>
    <row r="97" spans="1:5" ht="14.25" x14ac:dyDescent="0.45">
      <c r="A97" s="118" t="s">
        <v>32</v>
      </c>
      <c r="B97" s="119"/>
      <c r="C97" s="119"/>
      <c r="D97" s="120"/>
      <c r="E97" s="15">
        <f>E39+E45+E61+E95+E81</f>
        <v>7020.2500000000009</v>
      </c>
    </row>
    <row r="98" spans="1:5" ht="14.25" x14ac:dyDescent="0.45">
      <c r="A98" s="51"/>
      <c r="B98" s="51"/>
      <c r="C98" s="51"/>
      <c r="D98" s="51"/>
      <c r="E98" s="14"/>
    </row>
    <row r="99" spans="1:5" ht="18" x14ac:dyDescent="0.55000000000000004">
      <c r="A99" s="16" t="s">
        <v>119</v>
      </c>
    </row>
    <row r="100" spans="1:5" ht="28.5" x14ac:dyDescent="0.45">
      <c r="A100" s="107" t="s">
        <v>5</v>
      </c>
      <c r="B100" s="107" t="s">
        <v>6</v>
      </c>
      <c r="C100" s="107" t="s">
        <v>7</v>
      </c>
      <c r="D100" s="108" t="s">
        <v>8</v>
      </c>
      <c r="E100" s="107" t="s">
        <v>118</v>
      </c>
    </row>
    <row r="101" spans="1:5" ht="14.25" x14ac:dyDescent="0.45">
      <c r="A101" s="46" t="s">
        <v>88</v>
      </c>
      <c r="B101" s="10">
        <v>5536</v>
      </c>
      <c r="C101" s="10">
        <v>71</v>
      </c>
      <c r="D101" s="57" t="s">
        <v>90</v>
      </c>
      <c r="E101" s="53">
        <v>17</v>
      </c>
    </row>
    <row r="102" spans="1:5" ht="28.5" x14ac:dyDescent="0.45">
      <c r="A102" s="63" t="s">
        <v>88</v>
      </c>
      <c r="B102" s="54">
        <v>5536</v>
      </c>
      <c r="C102" s="54">
        <v>71</v>
      </c>
      <c r="D102" s="78" t="s">
        <v>104</v>
      </c>
      <c r="E102" s="53">
        <v>7</v>
      </c>
    </row>
    <row r="103" spans="1:5" ht="14.25" x14ac:dyDescent="0.45">
      <c r="A103" s="63" t="s">
        <v>88</v>
      </c>
      <c r="B103" s="54">
        <v>5536</v>
      </c>
      <c r="C103" s="106">
        <v>71</v>
      </c>
      <c r="D103" s="62" t="s">
        <v>110</v>
      </c>
      <c r="E103" s="53">
        <v>65</v>
      </c>
    </row>
    <row r="104" spans="1:5" ht="28.5" x14ac:dyDescent="0.45">
      <c r="A104" s="63" t="s">
        <v>88</v>
      </c>
      <c r="B104" s="54"/>
      <c r="C104" s="106" t="s">
        <v>96</v>
      </c>
      <c r="D104" s="62" t="s">
        <v>115</v>
      </c>
      <c r="E104" s="53">
        <v>-575</v>
      </c>
    </row>
    <row r="105" spans="1:5" ht="15" customHeight="1" x14ac:dyDescent="0.45">
      <c r="A105" s="54" t="s">
        <v>88</v>
      </c>
      <c r="B105" s="54">
        <v>5508</v>
      </c>
      <c r="C105" s="54">
        <v>70</v>
      </c>
      <c r="D105" s="56" t="s">
        <v>116</v>
      </c>
      <c r="E105" s="55" t="s">
        <v>91</v>
      </c>
    </row>
    <row r="106" spans="1:5" ht="15" customHeight="1" x14ac:dyDescent="0.45">
      <c r="A106" s="115" t="s">
        <v>89</v>
      </c>
      <c r="B106" s="116"/>
      <c r="C106" s="116"/>
      <c r="D106" s="117"/>
      <c r="E106" s="52">
        <f>SUM(E101:E105)</f>
        <v>-486</v>
      </c>
    </row>
    <row r="107" spans="1:5" ht="14.25" x14ac:dyDescent="0.45"/>
    <row r="108" spans="1:5" ht="18" x14ac:dyDescent="0.55000000000000004">
      <c r="A108" s="16" t="s">
        <v>3</v>
      </c>
    </row>
    <row r="109" spans="1:5" ht="28.5" x14ac:dyDescent="0.45">
      <c r="A109" s="22" t="s">
        <v>5</v>
      </c>
      <c r="B109" s="22" t="s">
        <v>6</v>
      </c>
      <c r="C109" s="22" t="s">
        <v>7</v>
      </c>
      <c r="D109" s="23" t="s">
        <v>8</v>
      </c>
      <c r="E109" s="22" t="s">
        <v>49</v>
      </c>
    </row>
    <row r="110" spans="1:5" ht="15" customHeight="1" x14ac:dyDescent="0.45">
      <c r="A110" s="45" t="s">
        <v>51</v>
      </c>
      <c r="B110" s="45">
        <v>1352</v>
      </c>
      <c r="C110" s="45">
        <v>73</v>
      </c>
      <c r="D110" s="45" t="s">
        <v>38</v>
      </c>
      <c r="E110" s="27">
        <v>-591</v>
      </c>
    </row>
    <row r="111" spans="1:5" ht="14.25" x14ac:dyDescent="0.45">
      <c r="A111" s="31" t="s">
        <v>12</v>
      </c>
      <c r="B111" s="31">
        <v>260</v>
      </c>
      <c r="C111" s="32" t="s">
        <v>34</v>
      </c>
      <c r="D111" s="31" t="s">
        <v>120</v>
      </c>
      <c r="E111" s="32">
        <v>-3.8</v>
      </c>
    </row>
    <row r="112" spans="1:5" ht="15" customHeight="1" x14ac:dyDescent="0.45">
      <c r="A112" s="43" t="s">
        <v>10</v>
      </c>
      <c r="B112" s="43">
        <v>5312</v>
      </c>
      <c r="C112" s="44">
        <v>90</v>
      </c>
      <c r="D112" s="43" t="s">
        <v>73</v>
      </c>
      <c r="E112" s="60" t="s">
        <v>72</v>
      </c>
    </row>
    <row r="113" spans="1:5" ht="15" customHeight="1" x14ac:dyDescent="0.45">
      <c r="A113" s="43" t="s">
        <v>10</v>
      </c>
      <c r="B113" s="43">
        <v>5615</v>
      </c>
      <c r="C113" s="44">
        <v>80</v>
      </c>
      <c r="D113" s="43" t="s">
        <v>74</v>
      </c>
      <c r="E113" s="44">
        <v>-25</v>
      </c>
    </row>
    <row r="114" spans="1:5" ht="15" customHeight="1" x14ac:dyDescent="0.45">
      <c r="A114" s="109" t="s">
        <v>33</v>
      </c>
      <c r="B114" s="110"/>
      <c r="C114" s="110"/>
      <c r="D114" s="111"/>
      <c r="E114" s="42">
        <f>SUM(E110:E113)</f>
        <v>-619.79999999999995</v>
      </c>
    </row>
    <row r="115" spans="1:5" ht="33.4" customHeight="1" x14ac:dyDescent="0.45">
      <c r="D115" s="9"/>
      <c r="E115" s="14"/>
    </row>
    <row r="116" spans="1:5" ht="14.25" x14ac:dyDescent="0.45"/>
    <row r="117" spans="1:5" ht="14.25" x14ac:dyDescent="0.45"/>
    <row r="118" spans="1:5" ht="14.25" x14ac:dyDescent="0.45"/>
    <row r="119" spans="1:5" ht="14.25" x14ac:dyDescent="0.45"/>
    <row r="122" spans="1:5" ht="14.25" x14ac:dyDescent="0.45"/>
    <row r="123" spans="1:5" ht="14.25" x14ac:dyDescent="0.45"/>
    <row r="124" spans="1:5" ht="14.25" x14ac:dyDescent="0.45"/>
    <row r="125" spans="1:5" ht="14.25" x14ac:dyDescent="0.45"/>
    <row r="126" spans="1:5" ht="14.25" x14ac:dyDescent="0.45"/>
    <row r="127" spans="1:5" ht="14.25" x14ac:dyDescent="0.45"/>
    <row r="129" ht="14.25" x14ac:dyDescent="0.45"/>
    <row r="131" ht="14.25" x14ac:dyDescent="0.45"/>
    <row r="132" ht="14.25" x14ac:dyDescent="0.45"/>
    <row r="134" ht="14.25" x14ac:dyDescent="0.45"/>
    <row r="136" ht="14.25" x14ac:dyDescent="0.45"/>
    <row r="138" ht="14.25" x14ac:dyDescent="0.45"/>
    <row r="140" ht="14.25" x14ac:dyDescent="0.45"/>
    <row r="142" ht="14.25" x14ac:dyDescent="0.45"/>
    <row r="144" ht="14.25" x14ac:dyDescent="0.45"/>
    <row r="146" ht="14.25" x14ac:dyDescent="0.45"/>
    <row r="148" ht="14.25" x14ac:dyDescent="0.45"/>
    <row r="150" ht="14.25" x14ac:dyDescent="0.45"/>
    <row r="152" ht="14.25" x14ac:dyDescent="0.45"/>
    <row r="154" ht="14.25" x14ac:dyDescent="0.45"/>
    <row r="156" ht="14.25" x14ac:dyDescent="0.45"/>
    <row r="157" ht="14.25" x14ac:dyDescent="0.45"/>
    <row r="158" ht="14.25" x14ac:dyDescent="0.45"/>
  </sheetData>
  <mergeCells count="9">
    <mergeCell ref="A114:D114"/>
    <mergeCell ref="A95:D95"/>
    <mergeCell ref="A106:D106"/>
    <mergeCell ref="A97:D97"/>
    <mergeCell ref="A2:E2"/>
    <mergeCell ref="A39:D39"/>
    <mergeCell ref="A45:D45"/>
    <mergeCell ref="A61:D61"/>
    <mergeCell ref="A81:D81"/>
  </mergeCells>
  <pageMargins left="0.7" right="0.7" top="0.75" bottom="0.75" header="0.3" footer="0.3"/>
  <pageSetup paperSize="9" scale="1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116FF16B1CE84C9EB8E1731B6E5E7D" ma:contentTypeVersion="16" ma:contentTypeDescription="Opprett et nytt dokument." ma:contentTypeScope="" ma:versionID="488feaa7a04f3df14a7f7edf34a341d1">
  <xsd:schema xmlns:xsd="http://www.w3.org/2001/XMLSchema" xmlns:xs="http://www.w3.org/2001/XMLSchema" xmlns:p="http://schemas.microsoft.com/office/2006/metadata/properties" xmlns:ns2="a3bf299a-a40a-46f1-bc40-01b61af0e7e1" xmlns:ns3="1eb9ecfb-c725-4f2f-975e-6f6f854a1c91" targetNamespace="http://schemas.microsoft.com/office/2006/metadata/properties" ma:root="true" ma:fieldsID="067d5bff2f70e6b62487b8014240e104" ns2:_="" ns3:_="">
    <xsd:import namespace="a3bf299a-a40a-46f1-bc40-01b61af0e7e1"/>
    <xsd:import namespace="1eb9ecfb-c725-4f2f-975e-6f6f854a1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299a-a40a-46f1-bc40-01b61af0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b029f158-55f0-4782-8078-31d5a0a9e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9ecfb-c725-4f2f-975e-6f6f854a1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4e9a30f-2c08-4aca-be77-a88757a36161}" ma:internalName="TaxCatchAll" ma:showField="CatchAllData" ma:web="1eb9ecfb-c725-4f2f-975e-6f6f854a1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b9ecfb-c725-4f2f-975e-6f6f854a1c91" xsi:nil="true"/>
    <lcf76f155ced4ddcb4097134ff3c332f xmlns="a3bf299a-a40a-46f1-bc40-01b61af0e7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417404-2E20-400F-8543-3EB8D7E99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C5D39-8822-4654-AD34-9428C1517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f299a-a40a-46f1-bc40-01b61af0e7e1"/>
    <ds:schemaRef ds:uri="1eb9ecfb-c725-4f2f-975e-6f6f854a1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345E6D-117F-4FFF-8DEE-90BEEB8D8E35}">
  <ds:schemaRefs>
    <ds:schemaRef ds:uri="http://schemas.microsoft.com/office/2006/metadata/properties"/>
    <ds:schemaRef ds:uri="http://schemas.microsoft.com/office/infopath/2007/PartnerControls"/>
    <ds:schemaRef ds:uri="1eb9ecfb-c725-4f2f-975e-6f6f854a1c91"/>
    <ds:schemaRef ds:uri="a3bf299a-a40a-46f1-bc40-01b61af0e7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Bjørnbekk</dc:creator>
  <cp:keywords/>
  <dc:description/>
  <cp:lastModifiedBy>Inger Johanne Sveen</cp:lastModifiedBy>
  <cp:revision/>
  <cp:lastPrinted>2024-11-28T20:44:33Z</cp:lastPrinted>
  <dcterms:created xsi:type="dcterms:W3CDTF">2023-11-13T07:12:34Z</dcterms:created>
  <dcterms:modified xsi:type="dcterms:W3CDTF">2024-12-01T18:03:31Z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0x010100F4116FF16B1CE84C9EB8E1731B6E5E7D</vt:lpwstr>
  </property>
  <property fmtid="{D5CDD505-2E9C-101B-9397-08002B2CF9AE}" pid="3" name="MediaServiceImageTags">
    <vt:lpwstr/>
  </property>
</Properties>
</file>